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ocuments\Proračun 2024\Financijski izvještaji\"/>
    </mc:Choice>
  </mc:AlternateContent>
  <xr:revisionPtr revIDLastSave="0" documentId="8_{DA65F022-AF1C-4A55-BA9B-A7633458D0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020" yWindow="930" windowWidth="19845" windowHeight="1455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F303" i="9"/>
  <c r="E303" i="9"/>
  <c r="B303" i="9" s="1"/>
  <c r="H302" i="9"/>
  <c r="G302" i="9"/>
  <c r="E302" i="9" s="1"/>
  <c r="B302" i="9" s="1"/>
  <c r="F302" i="9"/>
  <c r="H301" i="9"/>
  <c r="G301" i="9"/>
  <c r="E301" i="9" s="1"/>
  <c r="B301" i="9" s="1"/>
  <c r="F301" i="9"/>
  <c r="H300" i="9"/>
  <c r="G300" i="9"/>
  <c r="F300" i="9"/>
  <c r="H299" i="9"/>
  <c r="G299" i="9"/>
  <c r="F299" i="9"/>
  <c r="H298" i="9"/>
  <c r="G298" i="9"/>
  <c r="E298" i="9" s="1"/>
  <c r="B298" i="9" s="1"/>
  <c r="F298" i="9"/>
  <c r="H297" i="9"/>
  <c r="G297" i="9"/>
  <c r="E297" i="9" s="1"/>
  <c r="B297" i="9" s="1"/>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E287" i="9" s="1"/>
  <c r="B287" i="9" s="1"/>
  <c r="F287" i="9"/>
  <c r="H286" i="9"/>
  <c r="G286" i="9"/>
  <c r="F286" i="9"/>
  <c r="H285" i="9"/>
  <c r="G285" i="9"/>
  <c r="F285" i="9"/>
  <c r="F284" i="9"/>
  <c r="H283" i="9"/>
  <c r="E283" i="9" s="1"/>
  <c r="B283" i="9" s="1"/>
  <c r="G283" i="9"/>
  <c r="F283" i="9"/>
  <c r="H282" i="9"/>
  <c r="E282" i="9" s="1"/>
  <c r="B282" i="9" s="1"/>
  <c r="G282" i="9"/>
  <c r="F282" i="9"/>
  <c r="H281" i="9"/>
  <c r="G281" i="9"/>
  <c r="E281" i="9" s="1"/>
  <c r="B281" i="9" s="1"/>
  <c r="F281" i="9"/>
  <c r="F280" i="9"/>
  <c r="F279" i="9"/>
  <c r="F278" i="9"/>
  <c r="F277" i="9" s="1"/>
  <c r="F276" i="9"/>
  <c r="L275" i="9"/>
  <c r="F275" i="9" s="1"/>
  <c r="H275" i="9"/>
  <c r="F274" i="9"/>
  <c r="I273" i="9"/>
  <c r="H273" i="9"/>
  <c r="E273" i="9" s="1"/>
  <c r="B273" i="9" s="1"/>
  <c r="F273" i="9"/>
  <c r="E272" i="9"/>
  <c r="M271" i="9"/>
  <c r="L271" i="9"/>
  <c r="F271" i="9"/>
  <c r="E271" i="9"/>
  <c r="B271" i="9"/>
  <c r="M270" i="9"/>
  <c r="L270" i="9"/>
  <c r="F270" i="9"/>
  <c r="B270" i="9" s="1"/>
  <c r="E270" i="9"/>
  <c r="M269" i="9"/>
  <c r="L269" i="9"/>
  <c r="F269" i="9" s="1"/>
  <c r="B269" i="9" s="1"/>
  <c r="E269" i="9"/>
  <c r="M268" i="9"/>
  <c r="L268" i="9"/>
  <c r="F268" i="9" s="1"/>
  <c r="B268" i="9" s="1"/>
  <c r="E268" i="9"/>
  <c r="M267" i="9"/>
  <c r="L267" i="9"/>
  <c r="F267" i="9" s="1"/>
  <c r="E267" i="9"/>
  <c r="M266" i="9"/>
  <c r="L266" i="9"/>
  <c r="F266" i="9" s="1"/>
  <c r="E266" i="9"/>
  <c r="M265" i="9"/>
  <c r="L265" i="9"/>
  <c r="F265" i="9" s="1"/>
  <c r="E265" i="9"/>
  <c r="B265" i="9" s="1"/>
  <c r="M264" i="9"/>
  <c r="L264" i="9"/>
  <c r="F264" i="9" s="1"/>
  <c r="E264" i="9"/>
  <c r="B264" i="9" s="1"/>
  <c r="M263" i="9"/>
  <c r="F263" i="9" s="1"/>
  <c r="L263" i="9"/>
  <c r="E263" i="9"/>
  <c r="M262" i="9"/>
  <c r="L262" i="9"/>
  <c r="F262" i="9"/>
  <c r="E262" i="9"/>
  <c r="B262" i="9" s="1"/>
  <c r="M261" i="9"/>
  <c r="L261" i="9"/>
  <c r="F261" i="9"/>
  <c r="B261" i="9" s="1"/>
  <c r="E261" i="9"/>
  <c r="M260" i="9"/>
  <c r="F260" i="9" s="1"/>
  <c r="B260" i="9" s="1"/>
  <c r="L260" i="9"/>
  <c r="E260" i="9"/>
  <c r="M259" i="9"/>
  <c r="L259" i="9"/>
  <c r="F259" i="9"/>
  <c r="E259" i="9"/>
  <c r="B259" i="9"/>
  <c r="M258" i="9"/>
  <c r="L258" i="9"/>
  <c r="F258" i="9"/>
  <c r="B258" i="9" s="1"/>
  <c r="E258" i="9"/>
  <c r="M257" i="9"/>
  <c r="L257" i="9"/>
  <c r="F257" i="9" s="1"/>
  <c r="B257" i="9" s="1"/>
  <c r="E257" i="9"/>
  <c r="M256" i="9"/>
  <c r="L256" i="9"/>
  <c r="F256" i="9" s="1"/>
  <c r="B256" i="9" s="1"/>
  <c r="E256" i="9"/>
  <c r="M255" i="9"/>
  <c r="L255" i="9"/>
  <c r="F255" i="9" s="1"/>
  <c r="E255" i="9"/>
  <c r="M254" i="9"/>
  <c r="L254" i="9"/>
  <c r="F254" i="9" s="1"/>
  <c r="E254" i="9"/>
  <c r="M253" i="9"/>
  <c r="L253" i="9"/>
  <c r="F253" i="9" s="1"/>
  <c r="E253" i="9"/>
  <c r="B253" i="9" s="1"/>
  <c r="M252" i="9"/>
  <c r="L252" i="9"/>
  <c r="F252" i="9" s="1"/>
  <c r="E252" i="9"/>
  <c r="B252" i="9" s="1"/>
  <c r="M251" i="9"/>
  <c r="F251" i="9" s="1"/>
  <c r="L251" i="9"/>
  <c r="E251" i="9"/>
  <c r="B251" i="9" s="1"/>
  <c r="M250" i="9"/>
  <c r="L250" i="9"/>
  <c r="F250" i="9"/>
  <c r="E250" i="9"/>
  <c r="B250" i="9" s="1"/>
  <c r="M249" i="9"/>
  <c r="L249" i="9"/>
  <c r="F249" i="9"/>
  <c r="B249" i="9" s="1"/>
  <c r="E249" i="9"/>
  <c r="M248" i="9"/>
  <c r="F248" i="9" s="1"/>
  <c r="B248" i="9" s="1"/>
  <c r="L248" i="9"/>
  <c r="E248" i="9"/>
  <c r="M247" i="9"/>
  <c r="L247" i="9"/>
  <c r="F247" i="9"/>
  <c r="E247" i="9"/>
  <c r="B247" i="9"/>
  <c r="M246" i="9"/>
  <c r="L246" i="9"/>
  <c r="F246" i="9"/>
  <c r="B246" i="9" s="1"/>
  <c r="E246" i="9"/>
  <c r="M245" i="9"/>
  <c r="L245" i="9"/>
  <c r="F245" i="9" s="1"/>
  <c r="B245" i="9" s="1"/>
  <c r="E245" i="9"/>
  <c r="M244" i="9"/>
  <c r="L244" i="9"/>
  <c r="F244" i="9" s="1"/>
  <c r="B244" i="9" s="1"/>
  <c r="E244" i="9"/>
  <c r="M243" i="9"/>
  <c r="L243" i="9"/>
  <c r="F243" i="9" s="1"/>
  <c r="E243" i="9"/>
  <c r="M242" i="9"/>
  <c r="L242" i="9"/>
  <c r="F242" i="9" s="1"/>
  <c r="E242" i="9"/>
  <c r="M241" i="9"/>
  <c r="L241" i="9"/>
  <c r="F241" i="9" s="1"/>
  <c r="E241" i="9"/>
  <c r="B241" i="9" s="1"/>
  <c r="M240" i="9"/>
  <c r="L240" i="9"/>
  <c r="F240" i="9" s="1"/>
  <c r="E240" i="9"/>
  <c r="M239" i="9"/>
  <c r="F239" i="9" s="1"/>
  <c r="L239" i="9"/>
  <c r="E239" i="9"/>
  <c r="B239" i="9" s="1"/>
  <c r="M238" i="9"/>
  <c r="L238" i="9"/>
  <c r="F238" i="9"/>
  <c r="E238" i="9"/>
  <c r="B238" i="9" s="1"/>
  <c r="M237" i="9"/>
  <c r="L237" i="9"/>
  <c r="F237" i="9"/>
  <c r="B237" i="9" s="1"/>
  <c r="E237" i="9"/>
  <c r="M236" i="9"/>
  <c r="F236" i="9" s="1"/>
  <c r="B236" i="9" s="1"/>
  <c r="L236" i="9"/>
  <c r="E236" i="9"/>
  <c r="M235" i="9"/>
  <c r="L235" i="9"/>
  <c r="F235" i="9"/>
  <c r="E235" i="9"/>
  <c r="B235" i="9"/>
  <c r="M234" i="9"/>
  <c r="L234" i="9"/>
  <c r="F234" i="9"/>
  <c r="B234" i="9" s="1"/>
  <c r="E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B229" i="9" s="1"/>
  <c r="M228" i="9"/>
  <c r="L228" i="9"/>
  <c r="F228" i="9" s="1"/>
  <c r="E228" i="9"/>
  <c r="M227" i="9"/>
  <c r="F227" i="9" s="1"/>
  <c r="L227" i="9"/>
  <c r="E227" i="9"/>
  <c r="B227" i="9" s="1"/>
  <c r="M226" i="9"/>
  <c r="L226" i="9"/>
  <c r="F226" i="9"/>
  <c r="E226" i="9"/>
  <c r="B226" i="9" s="1"/>
  <c r="M225" i="9"/>
  <c r="L225" i="9"/>
  <c r="F225" i="9"/>
  <c r="B225" i="9" s="1"/>
  <c r="E225" i="9"/>
  <c r="M224" i="9"/>
  <c r="F224" i="9" s="1"/>
  <c r="B224" i="9" s="1"/>
  <c r="L224" i="9"/>
  <c r="E224" i="9"/>
  <c r="M223" i="9"/>
  <c r="L223" i="9"/>
  <c r="F223" i="9"/>
  <c r="E223" i="9"/>
  <c r="B223" i="9"/>
  <c r="M222" i="9"/>
  <c r="L222" i="9"/>
  <c r="F222" i="9"/>
  <c r="B222" i="9" s="1"/>
  <c r="E222" i="9"/>
  <c r="M221" i="9"/>
  <c r="L221" i="9"/>
  <c r="F221" i="9" s="1"/>
  <c r="B221" i="9" s="1"/>
  <c r="E221" i="9"/>
  <c r="M220" i="9"/>
  <c r="L220" i="9"/>
  <c r="F220" i="9" s="1"/>
  <c r="B220" i="9" s="1"/>
  <c r="E220" i="9"/>
  <c r="M219" i="9"/>
  <c r="L219" i="9"/>
  <c r="F219" i="9" s="1"/>
  <c r="E219" i="9"/>
  <c r="M218" i="9"/>
  <c r="L218" i="9"/>
  <c r="F218" i="9" s="1"/>
  <c r="E218" i="9"/>
  <c r="B218" i="9" s="1"/>
  <c r="M217" i="9"/>
  <c r="L217" i="9"/>
  <c r="F217" i="9" s="1"/>
  <c r="B217" i="9" s="1"/>
  <c r="E217" i="9"/>
  <c r="M216" i="9"/>
  <c r="L216" i="9"/>
  <c r="F216" i="9"/>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G146" i="9"/>
  <c r="F146" i="9"/>
  <c r="E146" i="9"/>
  <c r="B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E139" i="9" s="1"/>
  <c r="B139" i="9" s="1"/>
  <c r="G139" i="9"/>
  <c r="F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E119" i="9" s="1"/>
  <c r="B119" i="9" s="1"/>
  <c r="G119" i="9"/>
  <c r="F119" i="9"/>
  <c r="H118" i="9"/>
  <c r="E118" i="9" s="1"/>
  <c r="B118" i="9" s="1"/>
  <c r="G118" i="9"/>
  <c r="F118" i="9"/>
  <c r="H117" i="9"/>
  <c r="G117" i="9"/>
  <c r="E117" i="9" s="1"/>
  <c r="B117" i="9" s="1"/>
  <c r="F117" i="9"/>
  <c r="H116" i="9"/>
  <c r="G116" i="9"/>
  <c r="E116" i="9" s="1"/>
  <c r="B116" i="9" s="1"/>
  <c r="F116" i="9"/>
  <c r="H115" i="9"/>
  <c r="E115" i="9" s="1"/>
  <c r="B115" i="9" s="1"/>
  <c r="G115" i="9"/>
  <c r="F115" i="9"/>
  <c r="H114" i="9"/>
  <c r="G114" i="9"/>
  <c r="F114" i="9"/>
  <c r="E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E107" i="9" s="1"/>
  <c r="B107" i="9" s="1"/>
  <c r="G107" i="9"/>
  <c r="F107" i="9"/>
  <c r="H106" i="9"/>
  <c r="E106" i="9" s="1"/>
  <c r="B106" i="9" s="1"/>
  <c r="G106" i="9"/>
  <c r="F106" i="9"/>
  <c r="H105" i="9"/>
  <c r="G105" i="9"/>
  <c r="E105" i="9" s="1"/>
  <c r="B105" i="9" s="1"/>
  <c r="F105" i="9"/>
  <c r="H104" i="9"/>
  <c r="G104" i="9"/>
  <c r="E104" i="9" s="1"/>
  <c r="B104" i="9" s="1"/>
  <c r="F104" i="9"/>
  <c r="H103" i="9"/>
  <c r="E103" i="9" s="1"/>
  <c r="B103" i="9" s="1"/>
  <c r="G103" i="9"/>
  <c r="F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E95" i="9" s="1"/>
  <c r="B95" i="9" s="1"/>
  <c r="G95" i="9"/>
  <c r="F95" i="9"/>
  <c r="H94" i="9"/>
  <c r="E94" i="9" s="1"/>
  <c r="B94" i="9" s="1"/>
  <c r="G94" i="9"/>
  <c r="F94" i="9"/>
  <c r="H93" i="9"/>
  <c r="G93" i="9"/>
  <c r="E93" i="9" s="1"/>
  <c r="B93" i="9" s="1"/>
  <c r="F93" i="9"/>
  <c r="H92" i="9"/>
  <c r="G92" i="9"/>
  <c r="E92" i="9" s="1"/>
  <c r="B92" i="9" s="1"/>
  <c r="F92" i="9"/>
  <c r="H91" i="9"/>
  <c r="E91" i="9" s="1"/>
  <c r="B91" i="9" s="1"/>
  <c r="G91" i="9"/>
  <c r="F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E79" i="9" s="1"/>
  <c r="B79" i="9" s="1"/>
  <c r="G79" i="9"/>
  <c r="F79" i="9"/>
  <c r="H78" i="9"/>
  <c r="G78" i="9"/>
  <c r="F78" i="9"/>
  <c r="E78" i="9"/>
  <c r="B78" i="9"/>
  <c r="H77" i="9"/>
  <c r="E77" i="9" s="1"/>
  <c r="B77" i="9" s="1"/>
  <c r="G77" i="9"/>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E59" i="9" s="1"/>
  <c r="B59" i="9" s="1"/>
  <c r="G59" i="9"/>
  <c r="F59" i="9"/>
  <c r="H58" i="9"/>
  <c r="E58" i="9" s="1"/>
  <c r="B58" i="9" s="1"/>
  <c r="G58" i="9"/>
  <c r="F58" i="9"/>
  <c r="H57" i="9"/>
  <c r="G57" i="9"/>
  <c r="E57" i="9" s="1"/>
  <c r="B57" i="9" s="1"/>
  <c r="F57" i="9"/>
  <c r="H56" i="9"/>
  <c r="G56" i="9"/>
  <c r="E56" i="9" s="1"/>
  <c r="B56" i="9" s="1"/>
  <c r="F56" i="9"/>
  <c r="H55" i="9"/>
  <c r="E55" i="9" s="1"/>
  <c r="B55" i="9" s="1"/>
  <c r="G55" i="9"/>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E47" i="9" s="1"/>
  <c r="B47" i="9" s="1"/>
  <c r="G47" i="9"/>
  <c r="F47" i="9"/>
  <c r="H46" i="9"/>
  <c r="G46" i="9"/>
  <c r="F46" i="9"/>
  <c r="E46" i="9"/>
  <c r="B46" i="9" s="1"/>
  <c r="H45" i="9"/>
  <c r="G45" i="9"/>
  <c r="E45" i="9" s="1"/>
  <c r="B45" i="9" s="1"/>
  <c r="F45" i="9"/>
  <c r="H44" i="9"/>
  <c r="E44" i="9" s="1"/>
  <c r="B44" i="9" s="1"/>
  <c r="G44" i="9"/>
  <c r="F44" i="9"/>
  <c r="H43" i="9"/>
  <c r="E43" i="9" s="1"/>
  <c r="B43" i="9" s="1"/>
  <c r="G43" i="9"/>
  <c r="F43" i="9"/>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E35" i="9" s="1"/>
  <c r="B35" i="9" s="1"/>
  <c r="G35" i="9"/>
  <c r="F35" i="9"/>
  <c r="H34" i="9"/>
  <c r="E34" i="9" s="1"/>
  <c r="B34" i="9" s="1"/>
  <c r="G34" i="9"/>
  <c r="F34" i="9"/>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F27" i="9"/>
  <c r="H26" i="9"/>
  <c r="G26" i="9"/>
  <c r="E26" i="9" s="1"/>
  <c r="B26" i="9" s="1"/>
  <c r="F26" i="9"/>
  <c r="H25" i="9"/>
  <c r="E25" i="9" s="1"/>
  <c r="B25" i="9" s="1"/>
  <c r="G25" i="9"/>
  <c r="F25" i="9"/>
  <c r="H24" i="9"/>
  <c r="G24" i="9"/>
  <c r="E24" i="9" s="1"/>
  <c r="B24" i="9" s="1"/>
  <c r="F24" i="9"/>
  <c r="H23" i="9"/>
  <c r="G23" i="9"/>
  <c r="E23" i="9" s="1"/>
  <c r="B23" i="9" s="1"/>
  <c r="F23" i="9"/>
  <c r="H22" i="9"/>
  <c r="G22" i="9"/>
  <c r="E22" i="9" s="1"/>
  <c r="B22" i="9" s="1"/>
  <c r="F22" i="9"/>
  <c r="F21" i="9"/>
  <c r="F4" i="9"/>
  <c r="O3" i="9"/>
  <c r="G275" i="9" s="1"/>
  <c r="E275" i="9" s="1"/>
  <c r="I3" i="9"/>
  <c r="H3" i="9"/>
  <c r="G3" i="9"/>
  <c r="D101" i="8"/>
  <c r="D95" i="8"/>
  <c r="D90" i="8"/>
  <c r="D85" i="8"/>
  <c r="D80" i="8"/>
  <c r="D75" i="8"/>
  <c r="D70" i="8"/>
  <c r="D65" i="8"/>
  <c r="D60" i="8"/>
  <c r="D55" i="8"/>
  <c r="C1530" i="1" s="1"/>
  <c r="D50" i="8"/>
  <c r="C1525" i="1" s="1"/>
  <c r="D44" i="8"/>
  <c r="D36" i="8"/>
  <c r="D26" i="8"/>
  <c r="D24" i="8" s="1"/>
  <c r="C1499" i="1" s="1"/>
  <c r="D18" i="8"/>
  <c r="D6" i="8" s="1"/>
  <c r="C1481" i="1" s="1"/>
  <c r="D8" i="8"/>
  <c r="E44" i="7"/>
  <c r="D44" i="7"/>
  <c r="E39" i="7"/>
  <c r="E38" i="7" s="1"/>
  <c r="D39" i="7"/>
  <c r="D38" i="7"/>
  <c r="E30" i="7"/>
  <c r="D30" i="7"/>
  <c r="E23" i="7"/>
  <c r="E22" i="7" s="1"/>
  <c r="D23" i="7"/>
  <c r="D22" i="7" s="1"/>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50" i="5" s="1"/>
  <c r="F249" i="5"/>
  <c r="F248" i="5"/>
  <c r="F247" i="5"/>
  <c r="E246" i="5"/>
  <c r="E245" i="5" s="1"/>
  <c r="D1222" i="1" s="1"/>
  <c r="D246" i="5"/>
  <c r="F246" i="5" s="1"/>
  <c r="F244" i="5"/>
  <c r="F243" i="5"/>
  <c r="E242" i="5"/>
  <c r="E238" i="5" s="1"/>
  <c r="D242" i="5"/>
  <c r="F242" i="5" s="1"/>
  <c r="F241" i="5"/>
  <c r="F240" i="5"/>
  <c r="E239" i="5"/>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8" i="5"/>
  <c r="F147" i="5"/>
  <c r="E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D87" i="5" s="1"/>
  <c r="F86" i="5"/>
  <c r="F85" i="5"/>
  <c r="F84" i="5"/>
  <c r="F83" i="5"/>
  <c r="F82" i="5"/>
  <c r="F81" i="5"/>
  <c r="F80" i="5"/>
  <c r="E79" i="5"/>
  <c r="D79" i="5"/>
  <c r="F79" i="5" s="1"/>
  <c r="E78" i="5"/>
  <c r="F77" i="5"/>
  <c r="F76" i="5"/>
  <c r="F75" i="5"/>
  <c r="F74" i="5"/>
  <c r="F73" i="5"/>
  <c r="F72" i="5"/>
  <c r="F71" i="5"/>
  <c r="E70" i="5"/>
  <c r="D70" i="5"/>
  <c r="F70" i="5" s="1"/>
  <c r="E69" i="5"/>
  <c r="D69" i="5"/>
  <c r="F69" i="5" s="1"/>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990" i="1"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C597" i="1" s="1"/>
  <c r="F602" i="4"/>
  <c r="F601" i="4"/>
  <c r="F600" i="4"/>
  <c r="E599" i="4"/>
  <c r="D599" i="4"/>
  <c r="F599" i="4" s="1"/>
  <c r="F598" i="4"/>
  <c r="F597" i="4"/>
  <c r="F596" i="4"/>
  <c r="F595" i="4"/>
  <c r="E594" i="4"/>
  <c r="D594" i="4"/>
  <c r="F594" i="4" s="1"/>
  <c r="E593" i="4"/>
  <c r="D587" i="1" s="1"/>
  <c r="F592" i="4"/>
  <c r="F591" i="4"/>
  <c r="E590" i="4"/>
  <c r="D590" i="4"/>
  <c r="F590" i="4" s="1"/>
  <c r="F589" i="4"/>
  <c r="F588" i="4"/>
  <c r="E587" i="4"/>
  <c r="D587" i="4"/>
  <c r="F587" i="4" s="1"/>
  <c r="F586" i="4"/>
  <c r="E585" i="4"/>
  <c r="D585" i="4"/>
  <c r="F585" i="4" s="1"/>
  <c r="F584" i="4"/>
  <c r="F583" i="4"/>
  <c r="F582" i="4"/>
  <c r="E581" i="4"/>
  <c r="E580" i="4" s="1"/>
  <c r="D574" i="1" s="1"/>
  <c r="D581" i="4"/>
  <c r="F581" i="4" s="1"/>
  <c r="F579" i="4"/>
  <c r="F578" i="4"/>
  <c r="E577" i="4"/>
  <c r="D577" i="4"/>
  <c r="F577" i="4" s="1"/>
  <c r="F576" i="4"/>
  <c r="F575" i="4"/>
  <c r="E574" i="4"/>
  <c r="D574" i="4"/>
  <c r="F574" i="4" s="1"/>
  <c r="F573" i="4"/>
  <c r="F572" i="4"/>
  <c r="E571" i="4"/>
  <c r="D571" i="4"/>
  <c r="F571" i="4" s="1"/>
  <c r="F570" i="4"/>
  <c r="F569" i="4"/>
  <c r="E568" i="4"/>
  <c r="D568" i="4"/>
  <c r="F568" i="4" s="1"/>
  <c r="E567" i="4"/>
  <c r="D561" i="1"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3" i="1" s="1"/>
  <c r="D519" i="4"/>
  <c r="F519" i="4" s="1"/>
  <c r="F518" i="4"/>
  <c r="F517" i="4"/>
  <c r="E516" i="4"/>
  <c r="E515" i="4" s="1"/>
  <c r="D509"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78" i="1" s="1"/>
  <c r="D485" i="4"/>
  <c r="F485"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D417" i="4"/>
  <c r="E416" i="4"/>
  <c r="E643" i="4" s="1"/>
  <c r="D416" i="4"/>
  <c r="C411" i="1" s="1"/>
  <c r="F411" i="4"/>
  <c r="F410" i="4"/>
  <c r="F409" i="4"/>
  <c r="F406" i="4"/>
  <c r="F405" i="4"/>
  <c r="F404" i="4"/>
  <c r="F403" i="4"/>
  <c r="E402" i="4"/>
  <c r="D402" i="4"/>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2" i="4"/>
  <c r="F361" i="4"/>
  <c r="F360" i="4"/>
  <c r="F359" i="4"/>
  <c r="F358" i="4"/>
  <c r="F357" i="4"/>
  <c r="E356" i="4"/>
  <c r="D356" i="4"/>
  <c r="F355" i="4"/>
  <c r="F354" i="4"/>
  <c r="F353" i="4"/>
  <c r="E352" i="4"/>
  <c r="D352" i="4"/>
  <c r="F352" i="4" s="1"/>
  <c r="E351" i="4"/>
  <c r="E350" i="4" s="1"/>
  <c r="D345" i="1"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D311" i="4"/>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0" i="1" s="1"/>
  <c r="D224" i="4"/>
  <c r="F223" i="4"/>
  <c r="F222" i="4"/>
  <c r="F221" i="4"/>
  <c r="F220" i="4"/>
  <c r="E219" i="4"/>
  <c r="D219" i="4"/>
  <c r="F219" i="4" s="1"/>
  <c r="F218" i="4"/>
  <c r="F217" i="4"/>
  <c r="E216" i="4"/>
  <c r="D216" i="4"/>
  <c r="F216" i="4" s="1"/>
  <c r="E215" i="4"/>
  <c r="D211" i="1" s="1"/>
  <c r="D215" i="4"/>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E163" i="4" s="1"/>
  <c r="D159" i="1" s="1"/>
  <c r="D169" i="4"/>
  <c r="F168" i="4"/>
  <c r="F167" i="4"/>
  <c r="F166" i="4"/>
  <c r="F165" i="4"/>
  <c r="E164" i="4"/>
  <c r="D164" i="4"/>
  <c r="F164" i="4" s="1"/>
  <c r="F162" i="4"/>
  <c r="F161" i="4"/>
  <c r="F160" i="4"/>
  <c r="E159" i="4"/>
  <c r="E152" i="4" s="1"/>
  <c r="D159" i="4"/>
  <c r="F158" i="4"/>
  <c r="F157" i="4"/>
  <c r="F156" i="4"/>
  <c r="F155" i="4"/>
  <c r="F154" i="4"/>
  <c r="E153" i="4"/>
  <c r="D153" i="4"/>
  <c r="F153" i="4" s="1"/>
  <c r="D152" i="4"/>
  <c r="F150" i="4"/>
  <c r="F149" i="4"/>
  <c r="F148" i="4"/>
  <c r="F147" i="4"/>
  <c r="F146" i="4"/>
  <c r="F145" i="4"/>
  <c r="F144" i="4"/>
  <c r="F143" i="4"/>
  <c r="F142" i="4"/>
  <c r="F141" i="4"/>
  <c r="E140" i="4"/>
  <c r="E139" i="4" s="1"/>
  <c r="D135" i="1" s="1"/>
  <c r="D140" i="4"/>
  <c r="F140" i="4" s="1"/>
  <c r="F138" i="4"/>
  <c r="F137" i="4"/>
  <c r="F136" i="4"/>
  <c r="F135" i="4"/>
  <c r="E134" i="4"/>
  <c r="D134" i="4"/>
  <c r="F134" i="4" s="1"/>
  <c r="E133" i="4"/>
  <c r="D133" i="4"/>
  <c r="F133" i="4" s="1"/>
  <c r="F132" i="4"/>
  <c r="F131" i="4"/>
  <c r="F130" i="4"/>
  <c r="F129" i="4"/>
  <c r="E128" i="4"/>
  <c r="D128" i="4"/>
  <c r="F128" i="4" s="1"/>
  <c r="F127" i="4"/>
  <c r="F126" i="4"/>
  <c r="E125" i="4"/>
  <c r="E124" i="4" s="1"/>
  <c r="D120" i="1" s="1"/>
  <c r="D125" i="4"/>
  <c r="F125" i="4" s="1"/>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46" i="1" s="1"/>
  <c r="D51" i="4"/>
  <c r="F51" i="4" s="1"/>
  <c r="D50" i="4"/>
  <c r="F49" i="4"/>
  <c r="F48" i="4"/>
  <c r="F47" i="4"/>
  <c r="F46" i="4"/>
  <c r="E45" i="4"/>
  <c r="E44" i="4" s="1"/>
  <c r="D40" i="1" s="1"/>
  <c r="D45" i="4"/>
  <c r="F45" i="4" s="1"/>
  <c r="D44" i="4"/>
  <c r="F44" i="4" s="1"/>
  <c r="F43" i="4"/>
  <c r="F42" i="4"/>
  <c r="F41" i="4"/>
  <c r="E40" i="4"/>
  <c r="E7" i="4" s="1"/>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29" i="1"/>
  <c r="C1528" i="1"/>
  <c r="C1527" i="1"/>
  <c r="C1526" i="1"/>
  <c r="C1523" i="1"/>
  <c r="C1522" i="1"/>
  <c r="C1521" i="1"/>
  <c r="C1520" i="1"/>
  <c r="C1519" i="1"/>
  <c r="C1516" i="1"/>
  <c r="C1515" i="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C1490" i="1"/>
  <c r="C1489" i="1"/>
  <c r="C1488" i="1"/>
  <c r="C1487" i="1"/>
  <c r="C1486" i="1"/>
  <c r="C1485" i="1"/>
  <c r="C1484" i="1"/>
  <c r="C1483" i="1"/>
  <c r="C1482" i="1"/>
  <c r="C1480" i="1"/>
  <c r="D1479" i="1"/>
  <c r="C1479" i="1"/>
  <c r="D1478" i="1"/>
  <c r="C1478" i="1"/>
  <c r="D1477" i="1"/>
  <c r="C1477" i="1"/>
  <c r="D1476" i="1"/>
  <c r="C1476" i="1"/>
  <c r="D1475" i="1"/>
  <c r="C1475" i="1"/>
  <c r="D1474" i="1"/>
  <c r="C1474" i="1"/>
  <c r="D1473" i="1"/>
  <c r="C1473" i="1"/>
  <c r="D1472" i="1"/>
  <c r="C1472" i="1"/>
  <c r="D1471" i="1"/>
  <c r="C1471" i="1"/>
  <c r="D1470" i="1"/>
  <c r="C1470"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D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D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D406" i="1"/>
  <c r="C406" i="1"/>
  <c r="D405" i="1"/>
  <c r="C405" i="1"/>
  <c r="D404" i="1"/>
  <c r="C404" i="1"/>
  <c r="D401" i="1"/>
  <c r="C401" i="1"/>
  <c r="D400" i="1"/>
  <c r="C400" i="1"/>
  <c r="D399" i="1"/>
  <c r="C399" i="1"/>
  <c r="D398" i="1"/>
  <c r="C398" i="1"/>
  <c r="D397" i="1"/>
  <c r="C397" i="1"/>
  <c r="D396" i="1"/>
  <c r="C396" i="1"/>
  <c r="D395" i="1"/>
  <c r="D394" i="1"/>
  <c r="C394" i="1"/>
  <c r="D393" i="1"/>
  <c r="C393" i="1"/>
  <c r="D392" i="1"/>
  <c r="C392" i="1"/>
  <c r="D391" i="1"/>
  <c r="C391" i="1"/>
  <c r="D390" i="1"/>
  <c r="C390" i="1"/>
  <c r="D389" i="1"/>
  <c r="C389" i="1"/>
  <c r="D388" i="1"/>
  <c r="C388" i="1"/>
  <c r="D387" i="1"/>
  <c r="C387" i="1"/>
  <c r="D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D72" i="1"/>
  <c r="C72" i="1"/>
  <c r="D71" i="1"/>
  <c r="C71" i="1"/>
  <c r="D70" i="1"/>
  <c r="C70" i="1"/>
  <c r="D69" i="1"/>
  <c r="C69" i="1"/>
  <c r="D68" i="1"/>
  <c r="C68" i="1"/>
  <c r="D67" i="1"/>
  <c r="C67" i="1"/>
  <c r="D66" i="1"/>
  <c r="C66" i="1"/>
  <c r="D65" i="1"/>
  <c r="C65" i="1"/>
  <c r="D64" i="1"/>
  <c r="D63" i="1"/>
  <c r="C63" i="1"/>
  <c r="D62" i="1"/>
  <c r="C62" i="1"/>
  <c r="D61" i="1"/>
  <c r="C61" i="1"/>
  <c r="D60" i="1"/>
  <c r="C60" i="1"/>
  <c r="D59" i="1"/>
  <c r="C59" i="1"/>
  <c r="D58" i="1"/>
  <c r="C58" i="1"/>
  <c r="D57" i="1"/>
  <c r="C57" i="1"/>
  <c r="D56" i="1"/>
  <c r="C56" i="1"/>
  <c r="D55" i="1"/>
  <c r="D54" i="1"/>
  <c r="C54" i="1"/>
  <c r="D53" i="1"/>
  <c r="C53" i="1"/>
  <c r="D52" i="1"/>
  <c r="C52" i="1"/>
  <c r="D51" i="1"/>
  <c r="C51" i="1"/>
  <c r="D50" i="1"/>
  <c r="C50" i="1"/>
  <c r="D49" i="1"/>
  <c r="C49" i="1"/>
  <c r="D48" i="1"/>
  <c r="C48" i="1"/>
  <c r="D47" i="1"/>
  <c r="C47" i="1"/>
  <c r="D45" i="1"/>
  <c r="C45" i="1"/>
  <c r="D44" i="1"/>
  <c r="C44" i="1"/>
  <c r="D43" i="1"/>
  <c r="C43" i="1"/>
  <c r="D42" i="1"/>
  <c r="C42" i="1"/>
  <c r="D41" i="1"/>
  <c r="C41" i="1"/>
  <c r="C40" i="1"/>
  <c r="D39" i="1"/>
  <c r="C39" i="1"/>
  <c r="D38" i="1"/>
  <c r="C38" i="1"/>
  <c r="D37" i="1"/>
  <c r="C37"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285" i="9" l="1"/>
  <c r="B285" i="9" s="1"/>
  <c r="H30" i="3"/>
  <c r="C1453" i="1"/>
  <c r="B243" i="9"/>
  <c r="H307" i="9"/>
  <c r="D1154" i="1"/>
  <c r="E176" i="5"/>
  <c r="B219" i="9"/>
  <c r="B254" i="9"/>
  <c r="E6" i="4"/>
  <c r="D3" i="1"/>
  <c r="B240" i="9"/>
  <c r="D1453" i="1"/>
  <c r="G1453" i="1" s="1"/>
  <c r="I30" i="3"/>
  <c r="I25" i="3"/>
  <c r="D1329" i="1"/>
  <c r="B255" i="9"/>
  <c r="E420" i="4"/>
  <c r="D415" i="1"/>
  <c r="D523" i="1"/>
  <c r="E528" i="4"/>
  <c r="D522" i="1" s="1"/>
  <c r="F146" i="5"/>
  <c r="C1124" i="1"/>
  <c r="D1469" i="1"/>
  <c r="H1469" i="1" s="1"/>
  <c r="I31" i="3"/>
  <c r="E298" i="4"/>
  <c r="D294" i="1"/>
  <c r="E151" i="4"/>
  <c r="D148" i="1"/>
  <c r="I20" i="3"/>
  <c r="D985" i="1"/>
  <c r="E141" i="6"/>
  <c r="D1299" i="1"/>
  <c r="I24" i="3"/>
  <c r="D5" i="7"/>
  <c r="B231" i="9"/>
  <c r="B266" i="9"/>
  <c r="F87" i="5"/>
  <c r="C1065" i="1"/>
  <c r="H309" i="9"/>
  <c r="D1167" i="1"/>
  <c r="D1215" i="1"/>
  <c r="E237" i="5"/>
  <c r="E5" i="7"/>
  <c r="D1437" i="1"/>
  <c r="G1437" i="1" s="1"/>
  <c r="B242" i="9"/>
  <c r="B228" i="9"/>
  <c r="B263" i="9"/>
  <c r="B267" i="9"/>
  <c r="C299" i="1"/>
  <c r="C395" i="1"/>
  <c r="D1183" i="1"/>
  <c r="F215" i="4"/>
  <c r="F224" i="4"/>
  <c r="D252" i="4"/>
  <c r="D351" i="4"/>
  <c r="D567" i="4"/>
  <c r="D593" i="4"/>
  <c r="D12" i="5"/>
  <c r="D206" i="5"/>
  <c r="C1183" i="1" s="1"/>
  <c r="E32" i="9"/>
  <c r="B32" i="9" s="1"/>
  <c r="E286" i="9"/>
  <c r="B286" i="9" s="1"/>
  <c r="E300" i="9"/>
  <c r="B300" i="9" s="1"/>
  <c r="F50" i="4"/>
  <c r="F196" i="4"/>
  <c r="D529" i="4"/>
  <c r="C46" i="1"/>
  <c r="C64" i="1"/>
  <c r="H64" i="1" s="1"/>
  <c r="C160" i="1"/>
  <c r="C1113" i="1"/>
  <c r="H1113" i="1" s="1"/>
  <c r="C1215" i="1"/>
  <c r="C1383" i="1"/>
  <c r="D363" i="4"/>
  <c r="D625" i="4"/>
  <c r="D258" i="5"/>
  <c r="F402" i="4"/>
  <c r="D118" i="5"/>
  <c r="D139" i="4"/>
  <c r="F364" i="4"/>
  <c r="F418" i="4"/>
  <c r="D484" i="4"/>
  <c r="D190" i="5"/>
  <c r="C1167" i="1" s="1"/>
  <c r="H1167" i="1" s="1"/>
  <c r="C386" i="1"/>
  <c r="F159" i="4"/>
  <c r="D299" i="4"/>
  <c r="D515" i="4"/>
  <c r="D580" i="4"/>
  <c r="D68" i="5"/>
  <c r="C192" i="1"/>
  <c r="C626" i="1"/>
  <c r="C1223" i="1"/>
  <c r="D82" i="4"/>
  <c r="F112" i="4"/>
  <c r="F169" i="4"/>
  <c r="F356" i="4"/>
  <c r="D459" i="4"/>
  <c r="D78" i="5"/>
  <c r="E87" i="5"/>
  <c r="D1065" i="1" s="1"/>
  <c r="D114" i="6"/>
  <c r="D36" i="1"/>
  <c r="C339" i="1"/>
  <c r="C55" i="1"/>
  <c r="C73" i="1"/>
  <c r="C103" i="1"/>
  <c r="H103" i="1" s="1"/>
  <c r="C579" i="1"/>
  <c r="D7" i="4"/>
  <c r="D124" i="4"/>
  <c r="F311" i="4"/>
  <c r="D421" i="4"/>
  <c r="D5" i="6"/>
  <c r="D35" i="6"/>
  <c r="F215" i="9"/>
  <c r="B215" i="9" s="1"/>
  <c r="E299" i="9"/>
  <c r="B299" i="9" s="1"/>
  <c r="D346" i="1"/>
  <c r="C466" i="1"/>
  <c r="C484" i="1"/>
  <c r="H484" i="1" s="1"/>
  <c r="F29" i="4"/>
  <c r="D106" i="4"/>
  <c r="D163" i="4"/>
  <c r="F312" i="4"/>
  <c r="D134" i="5"/>
  <c r="D237" i="5"/>
  <c r="D245" i="5"/>
  <c r="E292" i="9"/>
  <c r="B292" i="9" s="1"/>
  <c r="E293" i="9"/>
  <c r="B293" i="9" s="1"/>
  <c r="E27" i="9"/>
  <c r="B27" i="9" s="1"/>
  <c r="E295" i="9"/>
  <c r="B295" i="9" s="1"/>
  <c r="E33" i="9"/>
  <c r="B33" i="9" s="1"/>
  <c r="B275" i="9"/>
  <c r="D49" i="8"/>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5" i="1"/>
  <c r="G65" i="1"/>
  <c r="H66" i="1"/>
  <c r="G66" i="1"/>
  <c r="H67" i="1"/>
  <c r="G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G144" i="1"/>
  <c r="H145" i="1"/>
  <c r="G145" i="1"/>
  <c r="H146" i="1"/>
  <c r="G146" i="1"/>
  <c r="H148" i="1"/>
  <c r="G148"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7" i="1"/>
  <c r="G1047"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5" i="1"/>
  <c r="G1215"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7" i="1"/>
  <c r="H1438" i="1"/>
  <c r="G1438" i="1"/>
  <c r="J1439" i="1"/>
  <c r="H1439" i="1"/>
  <c r="G1439" i="1"/>
  <c r="J1440" i="1"/>
  <c r="H1440" i="1"/>
  <c r="G1440" i="1"/>
  <c r="I1440" i="1" s="1"/>
  <c r="J1441" i="1"/>
  <c r="H1441" i="1"/>
  <c r="G1441" i="1"/>
  <c r="I1441" i="1" s="1"/>
  <c r="J1442" i="1"/>
  <c r="H1442" i="1"/>
  <c r="G1442" i="1"/>
  <c r="I1442" i="1" s="1"/>
  <c r="J1443" i="1"/>
  <c r="H1443" i="1"/>
  <c r="G1443" i="1"/>
  <c r="J1444" i="1"/>
  <c r="H1444" i="1"/>
  <c r="G1444" i="1"/>
  <c r="I1444" i="1" s="1"/>
  <c r="J1445" i="1"/>
  <c r="H1445" i="1"/>
  <c r="G1445" i="1"/>
  <c r="J1446" i="1"/>
  <c r="H1446" i="1"/>
  <c r="G1446" i="1"/>
  <c r="I1446" i="1" s="1"/>
  <c r="J1447" i="1"/>
  <c r="H1447" i="1"/>
  <c r="G1447" i="1"/>
  <c r="J1448" i="1"/>
  <c r="H1448" i="1"/>
  <c r="G1448" i="1"/>
  <c r="I1448" i="1" s="1"/>
  <c r="J1449" i="1"/>
  <c r="H1449" i="1"/>
  <c r="G1449" i="1"/>
  <c r="I1449" i="1" s="1"/>
  <c r="J1450" i="1"/>
  <c r="H1450" i="1"/>
  <c r="G1450" i="1"/>
  <c r="I1450" i="1" s="1"/>
  <c r="J1451" i="1"/>
  <c r="H1451" i="1"/>
  <c r="G1451" i="1"/>
  <c r="J1452" i="1"/>
  <c r="H1452" i="1"/>
  <c r="G1452" i="1"/>
  <c r="I1452" i="1" s="1"/>
  <c r="H1453" i="1"/>
  <c r="H1454" i="1"/>
  <c r="G1454" i="1"/>
  <c r="J1455" i="1"/>
  <c r="H1455" i="1"/>
  <c r="G1455" i="1"/>
  <c r="J1456" i="1"/>
  <c r="H1456" i="1"/>
  <c r="G1456" i="1"/>
  <c r="I1456" i="1" s="1"/>
  <c r="J1457" i="1"/>
  <c r="H1457" i="1"/>
  <c r="G1457" i="1"/>
  <c r="I1457" i="1" s="1"/>
  <c r="J1458" i="1"/>
  <c r="H1458" i="1"/>
  <c r="G1458" i="1"/>
  <c r="J1459" i="1"/>
  <c r="H1459" i="1"/>
  <c r="G1459" i="1"/>
  <c r="J1460" i="1"/>
  <c r="H1460" i="1"/>
  <c r="G1460" i="1"/>
  <c r="I1460" i="1" s="1"/>
  <c r="H1461" i="1"/>
  <c r="G1461" i="1"/>
  <c r="J1462" i="1"/>
  <c r="H1462" i="1"/>
  <c r="G1462" i="1"/>
  <c r="I1462" i="1" s="1"/>
  <c r="J1463" i="1"/>
  <c r="H1463" i="1"/>
  <c r="G1463" i="1"/>
  <c r="I1463" i="1" s="1"/>
  <c r="J1464" i="1"/>
  <c r="H1464" i="1"/>
  <c r="G1464" i="1"/>
  <c r="J1465" i="1"/>
  <c r="H1465" i="1"/>
  <c r="G1465" i="1"/>
  <c r="I1465" i="1" s="1"/>
  <c r="J1466" i="1"/>
  <c r="H1466" i="1"/>
  <c r="G1466" i="1"/>
  <c r="I1466" i="1" s="1"/>
  <c r="J1467" i="1"/>
  <c r="H1467" i="1"/>
  <c r="G1467" i="1"/>
  <c r="I1467" i="1" s="1"/>
  <c r="J1468" i="1"/>
  <c r="H1468" i="1"/>
  <c r="G1468" i="1"/>
  <c r="H1470" i="1"/>
  <c r="G1470" i="1"/>
  <c r="J1471" i="1"/>
  <c r="H1471" i="1"/>
  <c r="G1471" i="1"/>
  <c r="J1472" i="1"/>
  <c r="H1472" i="1"/>
  <c r="G1472" i="1"/>
  <c r="J1473" i="1"/>
  <c r="H1473" i="1"/>
  <c r="G1473" i="1"/>
  <c r="I1473" i="1" s="1"/>
  <c r="J1474" i="1"/>
  <c r="H1474" i="1"/>
  <c r="G1474" i="1"/>
  <c r="I1474" i="1" s="1"/>
  <c r="H1475" i="1"/>
  <c r="G1475" i="1"/>
  <c r="J1476" i="1"/>
  <c r="H1476" i="1"/>
  <c r="G1476" i="1"/>
  <c r="I1476" i="1" s="1"/>
  <c r="J1477" i="1"/>
  <c r="H1477" i="1"/>
  <c r="G1477" i="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E412" i="4"/>
  <c r="H21" i="9"/>
  <c r="G21" i="9"/>
  <c r="F152" i="4"/>
  <c r="E408" i="4"/>
  <c r="D403" i="1" s="1"/>
  <c r="D643" i="4"/>
  <c r="F416" i="4"/>
  <c r="D644" i="4"/>
  <c r="F417" i="4"/>
  <c r="E644" i="4"/>
  <c r="D638" i="1" s="1"/>
  <c r="E636" i="4"/>
  <c r="D630" i="1" s="1"/>
  <c r="G143" i="9"/>
  <c r="E143" i="9" s="1"/>
  <c r="B143" i="9" s="1"/>
  <c r="F603" i="4"/>
  <c r="G289" i="9"/>
  <c r="E289" i="9" s="1"/>
  <c r="B289" i="9" s="1"/>
  <c r="F88" i="5"/>
  <c r="G290" i="9"/>
  <c r="E290" i="9" s="1"/>
  <c r="B290" i="9" s="1"/>
  <c r="F149" i="5"/>
  <c r="G307" i="9"/>
  <c r="E307" i="9" s="1"/>
  <c r="B307" i="9" s="1"/>
  <c r="F177" i="5"/>
  <c r="G310" i="9"/>
  <c r="E310" i="9" s="1"/>
  <c r="B310" i="9" s="1"/>
  <c r="F206" i="5"/>
  <c r="D141" i="6"/>
  <c r="F5" i="6"/>
  <c r="D42" i="8"/>
  <c r="H19" i="9" s="1"/>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106" i="4" l="1"/>
  <c r="C102" i="1"/>
  <c r="F7" i="4"/>
  <c r="D6" i="4"/>
  <c r="C3" i="1"/>
  <c r="F593" i="4"/>
  <c r="C587" i="1"/>
  <c r="D176" i="5"/>
  <c r="G315" i="9"/>
  <c r="E315" i="9" s="1"/>
  <c r="H29" i="3"/>
  <c r="C1436" i="1"/>
  <c r="F484" i="4"/>
  <c r="C478" i="1"/>
  <c r="F567" i="4"/>
  <c r="C561" i="1"/>
  <c r="F252" i="4"/>
  <c r="C248" i="1"/>
  <c r="I29" i="3"/>
  <c r="D1436" i="1"/>
  <c r="D1435" i="1"/>
  <c r="I28" i="3"/>
  <c r="I16" i="3"/>
  <c r="D2" i="1"/>
  <c r="F82" i="4"/>
  <c r="C78" i="1"/>
  <c r="G1469" i="1"/>
  <c r="F139" i="4"/>
  <c r="C135" i="1"/>
  <c r="F529" i="4"/>
  <c r="C523" i="1"/>
  <c r="D528" i="4"/>
  <c r="I23" i="3"/>
  <c r="D1214" i="1"/>
  <c r="F190" i="5"/>
  <c r="F118" i="5"/>
  <c r="C1096" i="1"/>
  <c r="F213" i="9"/>
  <c r="B213" i="9" s="1"/>
  <c r="G309" i="9"/>
  <c r="E309" i="9" s="1"/>
  <c r="B309" i="9" s="1"/>
  <c r="I1477" i="1"/>
  <c r="I1468" i="1"/>
  <c r="I1464" i="1"/>
  <c r="I1451" i="1"/>
  <c r="I1447" i="1"/>
  <c r="I1443" i="1"/>
  <c r="I1439" i="1"/>
  <c r="G64" i="1"/>
  <c r="F68" i="5"/>
  <c r="C1046" i="1"/>
  <c r="H21" i="3"/>
  <c r="E635" i="4"/>
  <c r="D629" i="1" s="1"/>
  <c r="D414" i="1"/>
  <c r="E175" i="5"/>
  <c r="D1152" i="1" s="1"/>
  <c r="I22" i="3"/>
  <c r="D1153" i="1"/>
  <c r="F351" i="4"/>
  <c r="D350" i="4"/>
  <c r="C346" i="1"/>
  <c r="F245" i="5"/>
  <c r="C1222" i="1"/>
  <c r="F35" i="6"/>
  <c r="H25" i="3"/>
  <c r="C1329" i="1"/>
  <c r="F114" i="6"/>
  <c r="C1408" i="1"/>
  <c r="H27" i="3"/>
  <c r="F580" i="4"/>
  <c r="C574" i="1"/>
  <c r="F258" i="5"/>
  <c r="C1235" i="1"/>
  <c r="B192" i="9"/>
  <c r="I1472" i="1"/>
  <c r="I1459" i="1"/>
  <c r="I1455" i="1"/>
  <c r="F237" i="5"/>
  <c r="H23" i="3"/>
  <c r="C1214" i="1"/>
  <c r="C1299" i="1"/>
  <c r="H24" i="3"/>
  <c r="F515" i="4"/>
  <c r="C509" i="1"/>
  <c r="F625" i="4"/>
  <c r="C619" i="1"/>
  <c r="E289" i="4"/>
  <c r="D147" i="1"/>
  <c r="I17" i="3"/>
  <c r="G1167" i="1"/>
  <c r="G1113" i="1"/>
  <c r="F134" i="5"/>
  <c r="C1112" i="1"/>
  <c r="F421" i="4"/>
  <c r="C415" i="1"/>
  <c r="D420" i="4"/>
  <c r="F78" i="5"/>
  <c r="C1056" i="1"/>
  <c r="F299" i="4"/>
  <c r="D298" i="4"/>
  <c r="C294" i="1"/>
  <c r="F363" i="4"/>
  <c r="C358" i="1"/>
  <c r="E21" i="9"/>
  <c r="F459" i="4"/>
  <c r="C453" i="1"/>
  <c r="E407" i="4"/>
  <c r="D402" i="1" s="1"/>
  <c r="D293" i="1"/>
  <c r="E68" i="5"/>
  <c r="I1471" i="1"/>
  <c r="I1458" i="1"/>
  <c r="F163" i="4"/>
  <c r="D151" i="4"/>
  <c r="C159" i="1"/>
  <c r="F124" i="4"/>
  <c r="C120" i="1"/>
  <c r="F12" i="5"/>
  <c r="C990" i="1"/>
  <c r="D7" i="5"/>
  <c r="C1524" i="1"/>
  <c r="D43" i="8"/>
  <c r="G312" i="9" s="1"/>
  <c r="E312" i="9" s="1"/>
  <c r="K1450" i="9"/>
  <c r="I34" i="3"/>
  <c r="C1517" i="1"/>
  <c r="F141" i="6"/>
  <c r="H28" i="3"/>
  <c r="C1435" i="1"/>
  <c r="G317" i="9"/>
  <c r="E317" i="9" s="1"/>
  <c r="F644" i="4"/>
  <c r="C638" i="1"/>
  <c r="F643" i="4"/>
  <c r="C637" i="1"/>
  <c r="B21" i="9"/>
  <c r="E639" i="4"/>
  <c r="D407" i="1"/>
  <c r="C293" i="1" l="1"/>
  <c r="D407" i="4"/>
  <c r="F298" i="4"/>
  <c r="H1096" i="1"/>
  <c r="G1096" i="1"/>
  <c r="G313" i="9"/>
  <c r="E313" i="9" s="1"/>
  <c r="B313" i="9" s="1"/>
  <c r="D285" i="1"/>
  <c r="E290" i="4"/>
  <c r="D286" i="1" s="1"/>
  <c r="E291" i="4"/>
  <c r="D287" i="1" s="1"/>
  <c r="E413" i="4"/>
  <c r="H1222" i="1"/>
  <c r="G1222" i="1"/>
  <c r="H1436" i="1"/>
  <c r="G1436" i="1"/>
  <c r="D1046" i="1"/>
  <c r="G1046" i="1" s="1"/>
  <c r="I21" i="3"/>
  <c r="E6" i="5"/>
  <c r="H1235" i="1"/>
  <c r="G1235" i="1"/>
  <c r="H346" i="1"/>
  <c r="G346" i="1"/>
  <c r="E314" i="9"/>
  <c r="I10" i="3" s="1"/>
  <c r="B315" i="9"/>
  <c r="C414" i="1"/>
  <c r="D635" i="4"/>
  <c r="F420" i="4"/>
  <c r="H509" i="1"/>
  <c r="G509" i="1"/>
  <c r="H415" i="1"/>
  <c r="G415" i="1"/>
  <c r="G574" i="1"/>
  <c r="H574" i="1"/>
  <c r="C522" i="1"/>
  <c r="D636" i="4"/>
  <c r="F528" i="4"/>
  <c r="H587" i="1"/>
  <c r="G587" i="1"/>
  <c r="C147" i="1"/>
  <c r="H17" i="3"/>
  <c r="D289" i="4"/>
  <c r="F151" i="4"/>
  <c r="F7" i="5"/>
  <c r="C985" i="1"/>
  <c r="H20" i="3"/>
  <c r="D6" i="5"/>
  <c r="H990" i="1"/>
  <c r="G990" i="1"/>
  <c r="G453" i="1"/>
  <c r="H453" i="1"/>
  <c r="H523" i="1"/>
  <c r="G523" i="1"/>
  <c r="F176" i="5"/>
  <c r="C1153" i="1"/>
  <c r="D175" i="5"/>
  <c r="H22" i="3"/>
  <c r="G1112" i="1"/>
  <c r="H1112" i="1"/>
  <c r="H1299" i="1"/>
  <c r="G1299" i="1"/>
  <c r="H248" i="1"/>
  <c r="G248" i="1"/>
  <c r="H3" i="1"/>
  <c r="G3" i="1"/>
  <c r="G120" i="1"/>
  <c r="H120" i="1"/>
  <c r="G1214" i="1"/>
  <c r="H1214" i="1"/>
  <c r="H1408" i="1"/>
  <c r="G1408" i="1"/>
  <c r="H135" i="1"/>
  <c r="G135" i="1"/>
  <c r="C2" i="1"/>
  <c r="H16" i="3"/>
  <c r="D412" i="4"/>
  <c r="F6" i="4"/>
  <c r="H619" i="1"/>
  <c r="G619" i="1"/>
  <c r="H358" i="1"/>
  <c r="G358" i="1"/>
  <c r="G561" i="1"/>
  <c r="H561" i="1"/>
  <c r="H1056" i="1"/>
  <c r="G1056" i="1"/>
  <c r="C345" i="1"/>
  <c r="D408" i="4"/>
  <c r="F350" i="4"/>
  <c r="H159" i="1"/>
  <c r="G159" i="1"/>
  <c r="H1329" i="1"/>
  <c r="G1329" i="1"/>
  <c r="G102" i="1"/>
  <c r="H102" i="1"/>
  <c r="H294" i="1"/>
  <c r="G294" i="1"/>
  <c r="G78" i="1"/>
  <c r="H78" i="1"/>
  <c r="H478" i="1"/>
  <c r="G478" i="1"/>
  <c r="C1518" i="1"/>
  <c r="H11" i="3" s="1"/>
  <c r="I35" i="3"/>
  <c r="H1524" i="1"/>
  <c r="G1524" i="1"/>
  <c r="D633" i="1"/>
  <c r="H637" i="1"/>
  <c r="G637" i="1"/>
  <c r="H638" i="1"/>
  <c r="G638" i="1"/>
  <c r="B317" i="9"/>
  <c r="E316" i="9"/>
  <c r="H1435" i="1"/>
  <c r="G1435" i="1"/>
  <c r="H9" i="3"/>
  <c r="B312" i="9"/>
  <c r="E311" i="9"/>
  <c r="H1517" i="1"/>
  <c r="G1517" i="1"/>
  <c r="C984" i="1" l="1"/>
  <c r="G278" i="9"/>
  <c r="E278" i="9" s="1"/>
  <c r="G284" i="9"/>
  <c r="E284" i="9" s="1"/>
  <c r="B284" i="9" s="1"/>
  <c r="F6" i="5"/>
  <c r="H522" i="1"/>
  <c r="G522" i="1"/>
  <c r="H985" i="1"/>
  <c r="G985" i="1"/>
  <c r="F175" i="5"/>
  <c r="C1152" i="1"/>
  <c r="H1153" i="1"/>
  <c r="G1153" i="1"/>
  <c r="H278" i="9"/>
  <c r="D984" i="1"/>
  <c r="F289" i="4"/>
  <c r="C285" i="1"/>
  <c r="D290" i="4"/>
  <c r="D413" i="4"/>
  <c r="D291" i="4"/>
  <c r="H1046" i="1"/>
  <c r="F636" i="4"/>
  <c r="C630" i="1"/>
  <c r="D639" i="4"/>
  <c r="D414" i="4"/>
  <c r="F412" i="4"/>
  <c r="C407" i="1"/>
  <c r="H147" i="1"/>
  <c r="G147" i="1"/>
  <c r="F635" i="4"/>
  <c r="C629" i="1"/>
  <c r="E640" i="4"/>
  <c r="E415" i="4"/>
  <c r="D410" i="1" s="1"/>
  <c r="E414" i="4"/>
  <c r="D409" i="1" s="1"/>
  <c r="D408" i="1"/>
  <c r="F408" i="4"/>
  <c r="C403" i="1"/>
  <c r="G345" i="1"/>
  <c r="H345" i="1"/>
  <c r="H2" i="1"/>
  <c r="G2" i="1"/>
  <c r="H414" i="1"/>
  <c r="G414" i="1"/>
  <c r="C402" i="1"/>
  <c r="F407" i="4"/>
  <c r="H293" i="1"/>
  <c r="G293" i="1"/>
  <c r="H1518" i="1"/>
  <c r="G1518" i="1"/>
  <c r="N3" i="9"/>
  <c r="I11" i="3"/>
  <c r="K3" i="9"/>
  <c r="I9" i="3"/>
  <c r="C633" i="1" l="1"/>
  <c r="F639" i="4"/>
  <c r="H402" i="1"/>
  <c r="G402" i="1"/>
  <c r="E641" i="4"/>
  <c r="E642" i="4"/>
  <c r="D634" i="1"/>
  <c r="F291" i="4"/>
  <c r="C287" i="1"/>
  <c r="C409" i="1"/>
  <c r="F414" i="4"/>
  <c r="G629" i="1"/>
  <c r="H629" i="1"/>
  <c r="C408" i="1"/>
  <c r="D640" i="4"/>
  <c r="D415" i="4"/>
  <c r="F413" i="4"/>
  <c r="F290" i="4"/>
  <c r="C286" i="1"/>
  <c r="G403" i="1"/>
  <c r="H403" i="1"/>
  <c r="H630" i="1"/>
  <c r="G630" i="1"/>
  <c r="H285" i="1"/>
  <c r="G285" i="1"/>
  <c r="G407" i="1"/>
  <c r="H407" i="1"/>
  <c r="E277" i="9"/>
  <c r="B278" i="9"/>
  <c r="H1152" i="1"/>
  <c r="G1152" i="1"/>
  <c r="D641" i="4"/>
  <c r="C635" i="1" s="1"/>
  <c r="H8" i="3"/>
  <c r="M3" i="9" s="1"/>
  <c r="H984" i="1"/>
  <c r="G984" i="1"/>
  <c r="H286" i="1" l="1"/>
  <c r="G286" i="1"/>
  <c r="E646" i="4"/>
  <c r="D636" i="1"/>
  <c r="D635" i="1"/>
  <c r="H635" i="1" s="1"/>
  <c r="E645" i="4"/>
  <c r="H409" i="1"/>
  <c r="G409" i="1"/>
  <c r="I8" i="3"/>
  <c r="C410" i="1"/>
  <c r="F415" i="4"/>
  <c r="C634" i="1"/>
  <c r="D642" i="4"/>
  <c r="D645" i="4" s="1"/>
  <c r="F640" i="4"/>
  <c r="F641" i="4"/>
  <c r="G408" i="1"/>
  <c r="H408" i="1"/>
  <c r="H287" i="1"/>
  <c r="G287" i="1"/>
  <c r="H633" i="1"/>
  <c r="G633" i="1"/>
  <c r="G635" i="1"/>
  <c r="G276" i="9" l="1"/>
  <c r="E276" i="9" s="1"/>
  <c r="B276" i="9" s="1"/>
  <c r="F645" i="4"/>
  <c r="C639" i="1"/>
  <c r="H18" i="3"/>
  <c r="H410" i="1"/>
  <c r="G410" i="1"/>
  <c r="H634" i="1"/>
  <c r="G634" i="1"/>
  <c r="D639" i="1"/>
  <c r="H639" i="1" s="1"/>
  <c r="I18" i="3"/>
  <c r="D640" i="1"/>
  <c r="I19" i="3"/>
  <c r="D646" i="4"/>
  <c r="C636" i="1"/>
  <c r="F642" i="4"/>
  <c r="H19" i="3" l="1"/>
  <c r="C640" i="1"/>
  <c r="F646" i="4"/>
  <c r="G639" i="1"/>
  <c r="G636" i="1"/>
  <c r="H636" i="1"/>
  <c r="H7" i="3" l="1"/>
  <c r="J3" i="9" s="1"/>
  <c r="M16" i="9" s="1"/>
  <c r="H640" i="1"/>
  <c r="G640" i="1"/>
  <c r="J17" i="9" l="1"/>
  <c r="H17" i="9"/>
  <c r="J9" i="9"/>
  <c r="L272" i="9"/>
  <c r="F272" i="9" s="1"/>
  <c r="K8" i="9"/>
  <c r="I5" i="9"/>
  <c r="E5" i="9" s="1"/>
  <c r="B5" i="9" s="1"/>
  <c r="K5" i="9"/>
  <c r="M272" i="9"/>
  <c r="I13" i="9"/>
  <c r="K13" i="9"/>
  <c r="G18" i="9"/>
  <c r="I6" i="9"/>
  <c r="E6" i="9" s="1"/>
  <c r="B6" i="9" s="1"/>
  <c r="J6" i="9"/>
  <c r="I11" i="9"/>
  <c r="G16" i="9"/>
  <c r="G274" i="9"/>
  <c r="K12" i="9"/>
  <c r="I17" i="9"/>
  <c r="H18" i="9"/>
  <c r="M15" i="9"/>
  <c r="J7" i="9"/>
  <c r="H16" i="9"/>
  <c r="E16" i="9" s="1"/>
  <c r="H274" i="9"/>
  <c r="G17" i="9"/>
  <c r="E17" i="9" s="1"/>
  <c r="B17" i="9" s="1"/>
  <c r="I9" i="9"/>
  <c r="J5" i="9"/>
  <c r="G15" i="9"/>
  <c r="H15" i="9"/>
  <c r="K10" i="9"/>
  <c r="K6" i="9"/>
  <c r="J11" i="9"/>
  <c r="L16" i="9"/>
  <c r="J8" i="9"/>
  <c r="J13" i="9"/>
  <c r="E13" i="9" s="1"/>
  <c r="B13" i="9" s="1"/>
  <c r="K9" i="9"/>
  <c r="E9" i="9" s="1"/>
  <c r="B9" i="9" s="1"/>
  <c r="J10" i="9"/>
  <c r="E10" i="9" s="1"/>
  <c r="B10" i="9" s="1"/>
  <c r="L15" i="9"/>
  <c r="I7" i="9"/>
  <c r="K11" i="9"/>
  <c r="K7" i="9"/>
  <c r="I12" i="9"/>
  <c r="I8" i="9"/>
  <c r="J12" i="9"/>
  <c r="E12" i="9" s="1"/>
  <c r="B12" i="9" s="1"/>
  <c r="E18" i="9"/>
  <c r="B18" i="9" s="1"/>
  <c r="E274" i="9"/>
  <c r="B274" i="9" s="1"/>
  <c r="F16" i="9"/>
  <c r="E20" i="9"/>
  <c r="I7" i="3" s="1"/>
  <c r="E8" i="9" l="1"/>
  <c r="B8" i="9" s="1"/>
  <c r="E7" i="9"/>
  <c r="B7" i="9" s="1"/>
  <c r="E11" i="9"/>
  <c r="B11" i="9" s="1"/>
  <c r="B272" i="9"/>
  <c r="F20" i="9"/>
  <c r="E15" i="9"/>
  <c r="F15" i="9"/>
  <c r="F14" i="9" s="1"/>
  <c r="B16" i="9"/>
  <c r="E4" i="9"/>
  <c r="F3" i="9" l="1"/>
  <c r="B15" i="9"/>
  <c r="E14" i="9"/>
  <c r="E3" i="9" s="1"/>
</calcChain>
</file>

<file path=xl/sharedStrings.xml><?xml version="1.0" encoding="utf-8"?>
<sst xmlns="http://schemas.openxmlformats.org/spreadsheetml/2006/main" count="4359" uniqueCount="3422">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</sst>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745788.28999999992</v>
      </c>
      <c r="D2" s="6">
        <f>'PR-RAS'!E6</f>
        <v>921986.15</v>
      </c>
      <c r="E2" s="6">
        <v>0</v>
      </c>
      <c r="F2" s="6">
        <v>0</v>
      </c>
      <c r="G2" s="7">
        <f t="shared" ref="G2:G264" si="0">(B2/1000)*(C2*1+D2*2)</f>
        <v>2589.7605899999999</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313629.40999999997</v>
      </c>
      <c r="D3" s="1">
        <f>'PR-RAS'!E7</f>
        <v>278838.63</v>
      </c>
      <c r="E3" s="1">
        <v>0</v>
      </c>
      <c r="F3" s="1">
        <v>0</v>
      </c>
      <c r="G3" s="2">
        <f t="shared" si="0"/>
        <v>1742.6133399999999</v>
      </c>
      <c r="H3" s="2">
        <f t="shared" si="1"/>
        <v>0.77999999996973202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289633.65999999997</v>
      </c>
      <c r="D4" s="1">
        <f>'PR-RAS'!E8</f>
        <v>248194.75</v>
      </c>
      <c r="E4" s="1">
        <v>0</v>
      </c>
      <c r="F4" s="1">
        <v>0</v>
      </c>
      <c r="G4" s="2">
        <f t="shared" si="0"/>
        <v>2358.0694799999997</v>
      </c>
      <c r="H4" s="2">
        <f t="shared" si="1"/>
        <v>0.59000000002561137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289633.65999999997</v>
      </c>
      <c r="D5" s="1">
        <f>'PR-RAS'!E9</f>
        <v>248194.75</v>
      </c>
      <c r="E5" s="1">
        <v>0</v>
      </c>
      <c r="F5" s="1">
        <v>0</v>
      </c>
      <c r="G5" s="2">
        <f t="shared" si="0"/>
        <v>3144.0926399999998</v>
      </c>
      <c r="H5" s="2">
        <f t="shared" si="1"/>
        <v>0.59000000002561137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22944.829999999998</v>
      </c>
      <c r="D19" s="1">
        <f>'PR-RAS'!E23</f>
        <v>28860.95</v>
      </c>
      <c r="E19" s="1">
        <v>0</v>
      </c>
      <c r="F19" s="1">
        <v>0</v>
      </c>
      <c r="G19" s="2">
        <f t="shared" si="0"/>
        <v>1452.0011399999999</v>
      </c>
      <c r="H19" s="2">
        <f t="shared" si="1"/>
        <v>0.22000000000116415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1076.9100000000001</v>
      </c>
      <c r="D20" s="1">
        <f>'PR-RAS'!E24</f>
        <v>1088.1099999999999</v>
      </c>
      <c r="E20" s="1">
        <v>0</v>
      </c>
      <c r="F20" s="1">
        <v>0</v>
      </c>
      <c r="G20" s="2">
        <f t="shared" si="0"/>
        <v>61.809469999999997</v>
      </c>
      <c r="H20" s="2">
        <f t="shared" si="1"/>
        <v>0.1999999999998181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21867.919999999998</v>
      </c>
      <c r="D23" s="1">
        <f>'PR-RAS'!E27</f>
        <v>27772.84</v>
      </c>
      <c r="E23" s="1">
        <v>0</v>
      </c>
      <c r="F23" s="1">
        <v>0</v>
      </c>
      <c r="G23" s="2">
        <f t="shared" si="0"/>
        <v>1703.0992000000001</v>
      </c>
      <c r="H23" s="2">
        <f t="shared" si="1"/>
        <v>0.24000000000160071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1050.92</v>
      </c>
      <c r="D25" s="1">
        <f>'PR-RAS'!E29</f>
        <v>1782.93</v>
      </c>
      <c r="E25" s="1">
        <v>0</v>
      </c>
      <c r="F25" s="1">
        <v>0</v>
      </c>
      <c r="G25" s="2">
        <f t="shared" si="0"/>
        <v>110.80272000000002</v>
      </c>
      <c r="H25" s="2">
        <f t="shared" si="1"/>
        <v>0.14999999999986358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1050.92</v>
      </c>
      <c r="D27" s="1">
        <f>'PR-RAS'!E31</f>
        <v>1782.93</v>
      </c>
      <c r="E27" s="1">
        <v>0</v>
      </c>
      <c r="F27" s="1">
        <v>0</v>
      </c>
      <c r="G27" s="2">
        <f t="shared" si="0"/>
        <v>120.03628</v>
      </c>
      <c r="H27" s="2">
        <f t="shared" si="1"/>
        <v>0.14999999999986358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338756.33</v>
      </c>
      <c r="D46" s="1">
        <f>'PR-RAS'!E50</f>
        <v>382182.78</v>
      </c>
      <c r="E46" s="1">
        <v>0</v>
      </c>
      <c r="F46" s="1">
        <v>0</v>
      </c>
      <c r="G46" s="2">
        <f t="shared" si="0"/>
        <v>49640.485050000003</v>
      </c>
      <c r="H46" s="2">
        <f t="shared" si="1"/>
        <v>0.54999999998835847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338756.33</v>
      </c>
      <c r="D55" s="1">
        <f>'PR-RAS'!E59</f>
        <v>382182.78</v>
      </c>
      <c r="E55" s="1">
        <v>0</v>
      </c>
      <c r="F55" s="1">
        <v>0</v>
      </c>
      <c r="G55" s="2">
        <f t="shared" si="0"/>
        <v>59568.582060000008</v>
      </c>
      <c r="H55" s="2">
        <f t="shared" si="1"/>
        <v>0.54999999998835847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314908.68</v>
      </c>
      <c r="D56" s="1">
        <f>'PR-RAS'!E60</f>
        <v>337182.78</v>
      </c>
      <c r="E56" s="1">
        <v>0</v>
      </c>
      <c r="F56" s="1">
        <v>0</v>
      </c>
      <c r="G56" s="2">
        <f t="shared" si="0"/>
        <v>54410.083200000001</v>
      </c>
      <c r="H56" s="2">
        <f t="shared" si="1"/>
        <v>0.53999999997904524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23847.65</v>
      </c>
      <c r="D57" s="1">
        <f>'PR-RAS'!E61</f>
        <v>45000</v>
      </c>
      <c r="E57" s="1">
        <v>0</v>
      </c>
      <c r="F57" s="1">
        <v>0</v>
      </c>
      <c r="G57" s="2">
        <f t="shared" si="0"/>
        <v>6375.4683999999997</v>
      </c>
      <c r="H57" s="2">
        <f t="shared" si="1"/>
        <v>0.34999999999854481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23420.84</v>
      </c>
      <c r="D78" s="1">
        <f>'PR-RAS'!E82</f>
        <v>36299.039999999994</v>
      </c>
      <c r="E78" s="1">
        <v>0</v>
      </c>
      <c r="F78" s="1">
        <v>0</v>
      </c>
      <c r="G78" s="2">
        <f t="shared" si="0"/>
        <v>7393.4568399999989</v>
      </c>
      <c r="H78" s="2">
        <f t="shared" si="1"/>
        <v>0.19999999999345164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14.8</v>
      </c>
      <c r="D79" s="1">
        <f>'PR-RAS'!E83</f>
        <v>20.13</v>
      </c>
      <c r="E79" s="1">
        <v>0</v>
      </c>
      <c r="F79" s="1">
        <v>0</v>
      </c>
      <c r="G79" s="2">
        <f t="shared" si="0"/>
        <v>4.2946800000000005</v>
      </c>
      <c r="H79" s="2">
        <f t="shared" si="1"/>
        <v>0.32999999999999829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14.8</v>
      </c>
      <c r="D81" s="1">
        <f>'PR-RAS'!E85</f>
        <v>20.13</v>
      </c>
      <c r="E81" s="1">
        <v>0</v>
      </c>
      <c r="F81" s="1">
        <v>0</v>
      </c>
      <c r="G81" s="2">
        <f t="shared" si="0"/>
        <v>4.4048000000000007</v>
      </c>
      <c r="H81" s="2">
        <f t="shared" si="1"/>
        <v>0.32999999999999829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23406.04</v>
      </c>
      <c r="D87" s="1">
        <f>'PR-RAS'!E91</f>
        <v>36278.909999999996</v>
      </c>
      <c r="E87" s="1">
        <v>0</v>
      </c>
      <c r="F87" s="1">
        <v>0</v>
      </c>
      <c r="G87" s="2">
        <f t="shared" si="0"/>
        <v>8252.891959999999</v>
      </c>
      <c r="H87" s="2">
        <f t="shared" si="1"/>
        <v>0.13000000000465661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23257.52</v>
      </c>
      <c r="D89" s="1">
        <f>'PR-RAS'!E93</f>
        <v>35869.49</v>
      </c>
      <c r="E89" s="1">
        <v>0</v>
      </c>
      <c r="F89" s="1">
        <v>0</v>
      </c>
      <c r="G89" s="2">
        <f t="shared" si="0"/>
        <v>8359.6919999999991</v>
      </c>
      <c r="H89" s="2">
        <f t="shared" si="1"/>
        <v>0.96999999999752617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0.24</v>
      </c>
      <c r="D90" s="1">
        <f>'PR-RAS'!E94</f>
        <v>0.33</v>
      </c>
      <c r="E90" s="1">
        <v>0</v>
      </c>
      <c r="F90" s="1">
        <v>0</v>
      </c>
      <c r="G90" s="2">
        <f t="shared" si="0"/>
        <v>8.0100000000000005E-2</v>
      </c>
      <c r="H90" s="2">
        <f t="shared" si="1"/>
        <v>0.57000000000000006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148.28</v>
      </c>
      <c r="D93" s="1">
        <f>'PR-RAS'!E97</f>
        <v>409.09</v>
      </c>
      <c r="E93" s="1">
        <v>0</v>
      </c>
      <c r="F93" s="1">
        <v>0</v>
      </c>
      <c r="G93" s="2">
        <f t="shared" si="0"/>
        <v>88.914319999999989</v>
      </c>
      <c r="H93" s="2">
        <f t="shared" si="1"/>
        <v>0.36999999999997613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67166.2</v>
      </c>
      <c r="D102" s="1">
        <f>'PR-RAS'!E106</f>
        <v>223052.47999999998</v>
      </c>
      <c r="E102" s="1">
        <v>0</v>
      </c>
      <c r="F102" s="1">
        <v>0</v>
      </c>
      <c r="G102" s="2">
        <f t="shared" si="0"/>
        <v>51840.387159999998</v>
      </c>
      <c r="H102" s="2">
        <f t="shared" si="1"/>
        <v>0.67999999997846317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3.69</v>
      </c>
      <c r="D103" s="1">
        <f>'PR-RAS'!E107</f>
        <v>0</v>
      </c>
      <c r="E103" s="1">
        <v>0</v>
      </c>
      <c r="F103" s="1">
        <v>0</v>
      </c>
      <c r="G103" s="2">
        <f t="shared" si="0"/>
        <v>0.37637999999999999</v>
      </c>
      <c r="H103" s="2">
        <f t="shared" si="1"/>
        <v>0.31000000000000005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3.69</v>
      </c>
      <c r="D106" s="1">
        <f>'PR-RAS'!E110</f>
        <v>0</v>
      </c>
      <c r="E106" s="1">
        <v>0</v>
      </c>
      <c r="F106" s="1">
        <v>0</v>
      </c>
      <c r="G106" s="2">
        <f t="shared" si="0"/>
        <v>0.38744999999999996</v>
      </c>
      <c r="H106" s="2">
        <f t="shared" si="1"/>
        <v>0.31000000000000005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60958.71</v>
      </c>
      <c r="D108" s="1">
        <f>'PR-RAS'!E112</f>
        <v>212719.12</v>
      </c>
      <c r="E108" s="1">
        <v>0</v>
      </c>
      <c r="F108" s="1">
        <v>0</v>
      </c>
      <c r="G108" s="2">
        <f t="shared" si="0"/>
        <v>52044.47365</v>
      </c>
      <c r="H108" s="2">
        <f t="shared" si="1"/>
        <v>0.4099999999962165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41.86</v>
      </c>
      <c r="D110" s="1">
        <f>'PR-RAS'!E114</f>
        <v>52.54</v>
      </c>
      <c r="E110" s="1">
        <v>0</v>
      </c>
      <c r="F110" s="1">
        <v>0</v>
      </c>
      <c r="G110" s="2">
        <f t="shared" si="0"/>
        <v>16.016459999999999</v>
      </c>
      <c r="H110" s="2">
        <f t="shared" si="1"/>
        <v>0.60000000000000142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60866.85</v>
      </c>
      <c r="D111" s="1">
        <f>'PR-RAS'!E115</f>
        <v>209466.58</v>
      </c>
      <c r="E111" s="1">
        <v>0</v>
      </c>
      <c r="F111" s="1">
        <v>0</v>
      </c>
      <c r="G111" s="2">
        <f t="shared" si="0"/>
        <v>52778.001099999994</v>
      </c>
      <c r="H111" s="2">
        <f t="shared" si="1"/>
        <v>0.57000000001426088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v>
      </c>
      <c r="D113" s="1">
        <f>'PR-RAS'!E117</f>
        <v>3200</v>
      </c>
      <c r="E113" s="1">
        <v>0</v>
      </c>
      <c r="F113" s="1">
        <v>0</v>
      </c>
      <c r="G113" s="2">
        <f t="shared" si="0"/>
        <v>722.4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6203.8</v>
      </c>
      <c r="D116" s="1">
        <f>'PR-RAS'!E120</f>
        <v>10333.36</v>
      </c>
      <c r="E116" s="1">
        <v>0</v>
      </c>
      <c r="F116" s="1">
        <v>0</v>
      </c>
      <c r="G116" s="2">
        <f t="shared" si="0"/>
        <v>3090.1098000000002</v>
      </c>
      <c r="H116" s="2">
        <f t="shared" si="1"/>
        <v>0.56000000000040018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228.18</v>
      </c>
      <c r="D117" s="1">
        <f>'PR-RAS'!E121</f>
        <v>676.53</v>
      </c>
      <c r="E117" s="1">
        <v>0</v>
      </c>
      <c r="F117" s="1">
        <v>0</v>
      </c>
      <c r="G117" s="2">
        <f t="shared" si="0"/>
        <v>183.42384000000001</v>
      </c>
      <c r="H117" s="2">
        <f t="shared" si="1"/>
        <v>0.65000000000003411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5975.62</v>
      </c>
      <c r="D118" s="1">
        <f>'PR-RAS'!E122</f>
        <v>9656.83</v>
      </c>
      <c r="E118" s="1">
        <v>0</v>
      </c>
      <c r="F118" s="1">
        <v>0</v>
      </c>
      <c r="G118" s="2">
        <f t="shared" si="0"/>
        <v>2958.8457600000002</v>
      </c>
      <c r="H118" s="2">
        <f t="shared" si="1"/>
        <v>0.5500000000001819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2815.51</v>
      </c>
      <c r="D135" s="1">
        <f>'PR-RAS'!E139</f>
        <v>1613.22</v>
      </c>
      <c r="E135" s="1">
        <v>0</v>
      </c>
      <c r="F135" s="1">
        <v>0</v>
      </c>
      <c r="G135" s="2">
        <f t="shared" si="0"/>
        <v>809.62130000000013</v>
      </c>
      <c r="H135" s="2">
        <f t="shared" si="1"/>
        <v>0.70999999999980901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2815.51</v>
      </c>
      <c r="D146" s="1">
        <f>'PR-RAS'!E150</f>
        <v>1613.22</v>
      </c>
      <c r="E146" s="1">
        <v>0</v>
      </c>
      <c r="F146" s="1">
        <v>0</v>
      </c>
      <c r="G146" s="2">
        <f t="shared" si="0"/>
        <v>876.08275000000003</v>
      </c>
      <c r="H146" s="2">
        <f t="shared" si="1"/>
        <v>0.70999999999980901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461210.21999999991</v>
      </c>
      <c r="D147" s="1">
        <f>'PR-RAS'!E151</f>
        <v>520952.05999999994</v>
      </c>
      <c r="E147" s="1">
        <v>0</v>
      </c>
      <c r="F147" s="1">
        <v>0</v>
      </c>
      <c r="G147" s="2">
        <f t="shared" si="0"/>
        <v>219454.69363999995</v>
      </c>
      <c r="H147" s="2">
        <f t="shared" si="1"/>
        <v>0.27999999985331669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66350.45</v>
      </c>
      <c r="D148" s="1">
        <f>'PR-RAS'!E152</f>
        <v>87083.23000000001</v>
      </c>
      <c r="E148" s="1">
        <v>0</v>
      </c>
      <c r="F148" s="1">
        <v>0</v>
      </c>
      <c r="G148" s="2">
        <f t="shared" si="0"/>
        <v>35355.985769999999</v>
      </c>
      <c r="H148" s="2">
        <f t="shared" si="1"/>
        <v>0.680000000007567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55549.08</v>
      </c>
      <c r="D149" s="1">
        <f>'PR-RAS'!E153</f>
        <v>68327.63</v>
      </c>
      <c r="E149" s="1">
        <v>0</v>
      </c>
      <c r="F149" s="1">
        <v>0</v>
      </c>
      <c r="G149" s="2">
        <f t="shared" si="0"/>
        <v>28446.242320000001</v>
      </c>
      <c r="H149" s="2">
        <f t="shared" si="1"/>
        <v>0.44999999999708962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55549.08</v>
      </c>
      <c r="D150" s="1">
        <f>'PR-RAS'!E154</f>
        <v>68327.63</v>
      </c>
      <c r="E150" s="1">
        <v>0</v>
      </c>
      <c r="F150" s="1">
        <v>0</v>
      </c>
      <c r="G150" s="2">
        <f t="shared" si="0"/>
        <v>28638.446660000001</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2292.56</v>
      </c>
      <c r="D154" s="1">
        <f>'PR-RAS'!E158</f>
        <v>7904</v>
      </c>
      <c r="E154" s="1">
        <v>0</v>
      </c>
      <c r="F154" s="1">
        <v>0</v>
      </c>
      <c r="G154" s="2">
        <f t="shared" si="0"/>
        <v>2769.3856800000003</v>
      </c>
      <c r="H154" s="2">
        <f t="shared" si="1"/>
        <v>0.44000000000005457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8508.81</v>
      </c>
      <c r="D155" s="1">
        <f>'PR-RAS'!E159</f>
        <v>10851.6</v>
      </c>
      <c r="E155" s="1">
        <v>0</v>
      </c>
      <c r="F155" s="1">
        <v>0</v>
      </c>
      <c r="G155" s="2">
        <f t="shared" si="0"/>
        <v>4652.6495400000003</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8508.81</v>
      </c>
      <c r="D157" s="1">
        <f>'PR-RAS'!E161</f>
        <v>10851.6</v>
      </c>
      <c r="E157" s="1">
        <v>0</v>
      </c>
      <c r="F157" s="1">
        <v>0</v>
      </c>
      <c r="G157" s="2">
        <f t="shared" si="0"/>
        <v>4713.0735600000007</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244909.05999999997</v>
      </c>
      <c r="D159" s="1">
        <f>'PR-RAS'!E163</f>
        <v>274078.78000000003</v>
      </c>
      <c r="E159" s="1">
        <v>0</v>
      </c>
      <c r="F159" s="1">
        <v>0</v>
      </c>
      <c r="G159" s="2">
        <f t="shared" si="0"/>
        <v>125304.52596</v>
      </c>
      <c r="H159" s="2">
        <f t="shared" si="1"/>
        <v>0.27999999994062819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4785.29</v>
      </c>
      <c r="D160" s="1">
        <f>'PR-RAS'!E164</f>
        <v>6872.5500000000011</v>
      </c>
      <c r="E160" s="1">
        <v>0</v>
      </c>
      <c r="F160" s="1">
        <v>0</v>
      </c>
      <c r="G160" s="2">
        <f t="shared" si="0"/>
        <v>2946.3320100000005</v>
      </c>
      <c r="H160" s="2">
        <f t="shared" si="1"/>
        <v>0.73999999999887223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59.2</v>
      </c>
      <c r="D161" s="1">
        <f>'PR-RAS'!E165</f>
        <v>968.1</v>
      </c>
      <c r="E161" s="1">
        <v>0</v>
      </c>
      <c r="F161" s="1">
        <v>0</v>
      </c>
      <c r="G161" s="2">
        <f t="shared" si="0"/>
        <v>319.26400000000001</v>
      </c>
      <c r="H161" s="2">
        <f t="shared" si="1"/>
        <v>0.30000000000002558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4140.92</v>
      </c>
      <c r="D162" s="1">
        <f>'PR-RAS'!E166</f>
        <v>5137.1400000000003</v>
      </c>
      <c r="E162" s="1">
        <v>0</v>
      </c>
      <c r="F162" s="1">
        <v>0</v>
      </c>
      <c r="G162" s="2">
        <f t="shared" si="0"/>
        <v>2320.8472000000002</v>
      </c>
      <c r="H162" s="2">
        <f t="shared" si="1"/>
        <v>0.22000000000025466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585.16999999999996</v>
      </c>
      <c r="D164" s="1">
        <f>'PR-RAS'!E168</f>
        <v>767.31</v>
      </c>
      <c r="E164" s="1">
        <v>0</v>
      </c>
      <c r="F164" s="1">
        <v>0</v>
      </c>
      <c r="G164" s="2">
        <f t="shared" si="0"/>
        <v>345.52577000000002</v>
      </c>
      <c r="H164" s="2">
        <f t="shared" si="1"/>
        <v>0.4799999999999045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41252.129999999997</v>
      </c>
      <c r="D165" s="1">
        <f>'PR-RAS'!E169</f>
        <v>58234.58</v>
      </c>
      <c r="E165" s="1">
        <v>0</v>
      </c>
      <c r="F165" s="1">
        <v>0</v>
      </c>
      <c r="G165" s="2">
        <f t="shared" si="0"/>
        <v>25866.291560000001</v>
      </c>
      <c r="H165" s="2">
        <f t="shared" si="1"/>
        <v>0.54999999999563443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2951.16</v>
      </c>
      <c r="D166" s="1">
        <f>'PR-RAS'!E170</f>
        <v>3498.8399999999997</v>
      </c>
      <c r="E166" s="1">
        <v>0</v>
      </c>
      <c r="F166" s="1">
        <v>0</v>
      </c>
      <c r="G166" s="2">
        <f t="shared" si="0"/>
        <v>1641.5586000000001</v>
      </c>
      <c r="H166" s="2">
        <f t="shared" si="1"/>
        <v>0.32000000000016371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29469.45</v>
      </c>
      <c r="D168" s="1">
        <f>'PR-RAS'!E172</f>
        <v>33527.410000000003</v>
      </c>
      <c r="E168" s="1">
        <v>0</v>
      </c>
      <c r="F168" s="1">
        <v>0</v>
      </c>
      <c r="G168" s="2">
        <f t="shared" si="0"/>
        <v>16119.553090000001</v>
      </c>
      <c r="H168" s="2">
        <f t="shared" si="1"/>
        <v>0.86000000000422006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2350.6999999999998</v>
      </c>
      <c r="D169" s="1">
        <f>'PR-RAS'!E173</f>
        <v>7267.5</v>
      </c>
      <c r="E169" s="1">
        <v>0</v>
      </c>
      <c r="F169" s="1">
        <v>0</v>
      </c>
      <c r="G169" s="2">
        <f t="shared" si="0"/>
        <v>2836.7976000000003</v>
      </c>
      <c r="H169" s="2">
        <f t="shared" si="1"/>
        <v>0.8000000000001819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5991.22</v>
      </c>
      <c r="D170" s="1">
        <f>'PR-RAS'!E174</f>
        <v>13239.3</v>
      </c>
      <c r="E170" s="1">
        <v>0</v>
      </c>
      <c r="F170" s="1">
        <v>0</v>
      </c>
      <c r="G170" s="2">
        <f t="shared" si="0"/>
        <v>5487.3995800000002</v>
      </c>
      <c r="H170" s="2">
        <f t="shared" si="1"/>
        <v>0.51999999999952706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489.6</v>
      </c>
      <c r="D172" s="1">
        <f>'PR-RAS'!E176</f>
        <v>701.53</v>
      </c>
      <c r="E172" s="1">
        <v>0</v>
      </c>
      <c r="F172" s="1">
        <v>0</v>
      </c>
      <c r="G172" s="2">
        <f t="shared" si="0"/>
        <v>323.64485999999999</v>
      </c>
      <c r="H172" s="2">
        <f t="shared" si="1"/>
        <v>0.87000000000000455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177328.49</v>
      </c>
      <c r="D173" s="1">
        <f>'PR-RAS'!E177</f>
        <v>190053.1</v>
      </c>
      <c r="E173" s="1">
        <v>0</v>
      </c>
      <c r="F173" s="1">
        <v>0</v>
      </c>
      <c r="G173" s="2">
        <f t="shared" si="0"/>
        <v>95878.766679999986</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6782.93</v>
      </c>
      <c r="D174" s="1">
        <f>'PR-RAS'!E178</f>
        <v>8970.6299999999992</v>
      </c>
      <c r="E174" s="1">
        <v>0</v>
      </c>
      <c r="F174" s="1">
        <v>0</v>
      </c>
      <c r="G174" s="2">
        <f t="shared" si="0"/>
        <v>4277.2848699999995</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75258.289999999994</v>
      </c>
      <c r="D175" s="1">
        <f>'PR-RAS'!E179</f>
        <v>94293.69</v>
      </c>
      <c r="E175" s="1">
        <v>0</v>
      </c>
      <c r="F175" s="1">
        <v>0</v>
      </c>
      <c r="G175" s="2">
        <f t="shared" si="0"/>
        <v>45909.146579999993</v>
      </c>
      <c r="H175" s="2">
        <f t="shared" si="1"/>
        <v>0.59999999999126885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4462.12</v>
      </c>
      <c r="D176" s="1">
        <f>'PR-RAS'!E180</f>
        <v>5245.94</v>
      </c>
      <c r="E176" s="1">
        <v>0</v>
      </c>
      <c r="F176" s="1">
        <v>0</v>
      </c>
      <c r="G176" s="2">
        <f t="shared" si="0"/>
        <v>2616.9499999999998</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11822.25</v>
      </c>
      <c r="D177" s="1">
        <f>'PR-RAS'!E181</f>
        <v>12776.14</v>
      </c>
      <c r="E177" s="1">
        <v>0</v>
      </c>
      <c r="F177" s="1">
        <v>0</v>
      </c>
      <c r="G177" s="2">
        <f t="shared" si="0"/>
        <v>6577.9172799999997</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3283.77</v>
      </c>
      <c r="D179" s="1">
        <f>'PR-RAS'!E183</f>
        <v>4497.4399999999996</v>
      </c>
      <c r="E179" s="1">
        <v>0</v>
      </c>
      <c r="F179" s="1">
        <v>0</v>
      </c>
      <c r="G179" s="2">
        <f t="shared" si="0"/>
        <v>2185.5996999999998</v>
      </c>
      <c r="H179" s="2">
        <f t="shared" si="1"/>
        <v>0.66999999999961801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50461</v>
      </c>
      <c r="D180" s="1">
        <f>'PR-RAS'!E184</f>
        <v>34600.019999999997</v>
      </c>
      <c r="E180" s="1">
        <v>0</v>
      </c>
      <c r="F180" s="1">
        <v>0</v>
      </c>
      <c r="G180" s="2">
        <f t="shared" si="0"/>
        <v>21419.326159999997</v>
      </c>
      <c r="H180" s="2">
        <f t="shared" si="1"/>
        <v>1.9999999996798579E-2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8703.0300000000007</v>
      </c>
      <c r="D181" s="1">
        <f>'PR-RAS'!E185</f>
        <v>10597.21</v>
      </c>
      <c r="E181" s="1">
        <v>0</v>
      </c>
      <c r="F181" s="1">
        <v>0</v>
      </c>
      <c r="G181" s="2">
        <f t="shared" si="0"/>
        <v>5381.5409999999993</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16555.099999999999</v>
      </c>
      <c r="D182" s="1">
        <f>'PR-RAS'!E186</f>
        <v>19072.03</v>
      </c>
      <c r="E182" s="1">
        <v>0</v>
      </c>
      <c r="F182" s="1">
        <v>0</v>
      </c>
      <c r="G182" s="2">
        <f t="shared" si="0"/>
        <v>9900.5479599999999</v>
      </c>
      <c r="H182" s="2">
        <f t="shared" si="1"/>
        <v>0.12999999999738066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21543.15</v>
      </c>
      <c r="D184" s="1">
        <f>'PR-RAS'!E188</f>
        <v>18918.55</v>
      </c>
      <c r="E184" s="1">
        <v>0</v>
      </c>
      <c r="F184" s="1">
        <v>0</v>
      </c>
      <c r="G184" s="2">
        <f t="shared" si="0"/>
        <v>10866.58575</v>
      </c>
      <c r="H184" s="2">
        <f t="shared" si="1"/>
        <v>0.60000000000218279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12067.78</v>
      </c>
      <c r="D185" s="1">
        <f>'PR-RAS'!E189</f>
        <v>7113.96</v>
      </c>
      <c r="E185" s="1">
        <v>0</v>
      </c>
      <c r="F185" s="1">
        <v>0</v>
      </c>
      <c r="G185" s="2">
        <f t="shared" si="0"/>
        <v>4838.4088000000002</v>
      </c>
      <c r="H185" s="2">
        <f t="shared" si="1"/>
        <v>0.25999999999930878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2597.54</v>
      </c>
      <c r="D186" s="1">
        <f>'PR-RAS'!E190</f>
        <v>3084.25</v>
      </c>
      <c r="E186" s="1">
        <v>0</v>
      </c>
      <c r="F186" s="1">
        <v>0</v>
      </c>
      <c r="G186" s="2">
        <f t="shared" si="0"/>
        <v>1621.7174000000002</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1009.46</v>
      </c>
      <c r="D187" s="1">
        <f>'PR-RAS'!E191</f>
        <v>1749.48</v>
      </c>
      <c r="E187" s="1">
        <v>0</v>
      </c>
      <c r="F187" s="1">
        <v>0</v>
      </c>
      <c r="G187" s="2">
        <f t="shared" si="0"/>
        <v>838.56611999999996</v>
      </c>
      <c r="H187" s="2">
        <f t="shared" si="1"/>
        <v>0.94000000000005457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287.86</v>
      </c>
      <c r="D188" s="1">
        <f>'PR-RAS'!E192</f>
        <v>575.72</v>
      </c>
      <c r="E188" s="1">
        <v>0</v>
      </c>
      <c r="F188" s="1">
        <v>0</v>
      </c>
      <c r="G188" s="2">
        <f t="shared" si="0"/>
        <v>269.14910000000003</v>
      </c>
      <c r="H188" s="2">
        <f t="shared" si="1"/>
        <v>0.41999999999995907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3164.52</v>
      </c>
      <c r="D189" s="1">
        <f>'PR-RAS'!E193</f>
        <v>3442.74</v>
      </c>
      <c r="E189" s="1">
        <v>0</v>
      </c>
      <c r="F189" s="1">
        <v>0</v>
      </c>
      <c r="G189" s="2">
        <f t="shared" si="0"/>
        <v>1889.4</v>
      </c>
      <c r="H189" s="2">
        <f t="shared" si="1"/>
        <v>0.74000000000023647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2415.9899999999998</v>
      </c>
      <c r="D191" s="1">
        <f>'PR-RAS'!E195</f>
        <v>2952.4</v>
      </c>
      <c r="E191" s="1">
        <v>0</v>
      </c>
      <c r="F191" s="1">
        <v>0</v>
      </c>
      <c r="G191" s="2">
        <f t="shared" si="0"/>
        <v>1580.9501000000002</v>
      </c>
      <c r="H191" s="2">
        <f t="shared" si="1"/>
        <v>0.41000000000030923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1445.51</v>
      </c>
      <c r="D192" s="1">
        <f>'PR-RAS'!E196</f>
        <v>2454.3900000000003</v>
      </c>
      <c r="E192" s="1">
        <v>0</v>
      </c>
      <c r="F192" s="1">
        <v>0</v>
      </c>
      <c r="G192" s="2">
        <f t="shared" si="0"/>
        <v>1213.6693900000002</v>
      </c>
      <c r="H192" s="2">
        <f t="shared" si="1"/>
        <v>0.88000000000033651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1445.51</v>
      </c>
      <c r="D206" s="1">
        <f>'PR-RAS'!E210</f>
        <v>2454.3900000000003</v>
      </c>
      <c r="E206" s="1">
        <v>0</v>
      </c>
      <c r="F206" s="1">
        <v>0</v>
      </c>
      <c r="G206" s="2">
        <f t="shared" si="0"/>
        <v>1302.6294500000001</v>
      </c>
      <c r="H206" s="2">
        <f t="shared" si="1"/>
        <v>0.88000000000033651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1380.51</v>
      </c>
      <c r="D207" s="1">
        <f>'PR-RAS'!E211</f>
        <v>1346.19</v>
      </c>
      <c r="E207" s="1">
        <v>0</v>
      </c>
      <c r="F207" s="1">
        <v>0</v>
      </c>
      <c r="G207" s="2">
        <f t="shared" si="0"/>
        <v>839.01534000000004</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65</v>
      </c>
      <c r="D210" s="1">
        <f>'PR-RAS'!E214</f>
        <v>1108.2</v>
      </c>
      <c r="E210" s="1">
        <v>0</v>
      </c>
      <c r="F210" s="1">
        <v>0</v>
      </c>
      <c r="G210" s="2">
        <f t="shared" si="0"/>
        <v>476.81259999999997</v>
      </c>
      <c r="H210" s="2">
        <f t="shared" si="1"/>
        <v>0.20000000000004547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4592.8500000000004</v>
      </c>
      <c r="D211" s="1">
        <f>'PR-RAS'!E215</f>
        <v>2672.85</v>
      </c>
      <c r="E211" s="1">
        <v>0</v>
      </c>
      <c r="F211" s="1">
        <v>0</v>
      </c>
      <c r="G211" s="2">
        <f t="shared" si="0"/>
        <v>2087.0954999999999</v>
      </c>
      <c r="H211" s="2">
        <f t="shared" si="1"/>
        <v>0.29999999999972715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4592.8500000000004</v>
      </c>
      <c r="D215" s="1">
        <f>'PR-RAS'!E219</f>
        <v>2672.85</v>
      </c>
      <c r="E215" s="1">
        <v>0</v>
      </c>
      <c r="F215" s="1">
        <v>0</v>
      </c>
      <c r="G215" s="2">
        <f t="shared" si="0"/>
        <v>2126.8496999999998</v>
      </c>
      <c r="H215" s="2">
        <f t="shared" si="1"/>
        <v>0.29999999999972715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4592.8500000000004</v>
      </c>
      <c r="D218" s="1">
        <f>'PR-RAS'!E222</f>
        <v>2672.85</v>
      </c>
      <c r="E218" s="1">
        <v>0</v>
      </c>
      <c r="F218" s="1">
        <v>0</v>
      </c>
      <c r="G218" s="2">
        <f t="shared" si="0"/>
        <v>2156.6653499999998</v>
      </c>
      <c r="H218" s="2">
        <f t="shared" si="1"/>
        <v>0.29999999999972715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8676.1200000000008</v>
      </c>
      <c r="D220" s="1">
        <f>'PR-RAS'!E224</f>
        <v>7132.23</v>
      </c>
      <c r="E220" s="1">
        <v>0</v>
      </c>
      <c r="F220" s="1">
        <v>0</v>
      </c>
      <c r="G220" s="2">
        <f t="shared" si="0"/>
        <v>5023.9870200000005</v>
      </c>
      <c r="H220" s="2">
        <f t="shared" si="1"/>
        <v>0.3500000000003638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8676.1200000000008</v>
      </c>
      <c r="D232" s="1">
        <f>'PR-RAS'!E236</f>
        <v>7132.23</v>
      </c>
      <c r="E232" s="1">
        <v>0</v>
      </c>
      <c r="F232" s="1">
        <v>0</v>
      </c>
      <c r="G232" s="2">
        <f t="shared" si="0"/>
        <v>5299.2739800000008</v>
      </c>
      <c r="H232" s="2">
        <f t="shared" si="1"/>
        <v>0.3500000000003638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8676.1200000000008</v>
      </c>
      <c r="D233" s="1">
        <f>'PR-RAS'!E237</f>
        <v>7132.23</v>
      </c>
      <c r="E233" s="1">
        <v>0</v>
      </c>
      <c r="F233" s="1">
        <v>0</v>
      </c>
      <c r="G233" s="2">
        <f t="shared" si="0"/>
        <v>5322.2145600000003</v>
      </c>
      <c r="H233" s="2">
        <f t="shared" si="1"/>
        <v>0.3500000000003638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38711.800000000003</v>
      </c>
      <c r="D248" s="1">
        <f>'PR-RAS'!E252</f>
        <v>39168.229999999996</v>
      </c>
      <c r="E248" s="1">
        <v>0</v>
      </c>
      <c r="F248" s="1">
        <v>0</v>
      </c>
      <c r="G248" s="2">
        <f t="shared" si="0"/>
        <v>28910.92022</v>
      </c>
      <c r="H248" s="2">
        <f t="shared" si="1"/>
        <v>0.42999999999301508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38711.800000000003</v>
      </c>
      <c r="D255" s="1">
        <f>'PR-RAS'!E259</f>
        <v>39168.229999999996</v>
      </c>
      <c r="E255" s="1">
        <v>0</v>
      </c>
      <c r="F255" s="1">
        <v>0</v>
      </c>
      <c r="G255" s="2">
        <f t="shared" si="0"/>
        <v>29730.258040000001</v>
      </c>
      <c r="H255" s="2">
        <f t="shared" si="1"/>
        <v>0.42999999999301508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36350</v>
      </c>
      <c r="D256" s="1">
        <f>'PR-RAS'!E260</f>
        <v>36764.32</v>
      </c>
      <c r="E256" s="1">
        <v>0</v>
      </c>
      <c r="F256" s="1">
        <v>0</v>
      </c>
      <c r="G256" s="2">
        <f t="shared" si="0"/>
        <v>28019.053200000002</v>
      </c>
      <c r="H256" s="2">
        <f t="shared" si="1"/>
        <v>0.31999999999970896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2361.8000000000002</v>
      </c>
      <c r="D257" s="1">
        <f>'PR-RAS'!E261</f>
        <v>2403.91</v>
      </c>
      <c r="E257" s="1">
        <v>0</v>
      </c>
      <c r="F257" s="1">
        <v>0</v>
      </c>
      <c r="G257" s="2">
        <f t="shared" si="0"/>
        <v>1835.42272</v>
      </c>
      <c r="H257" s="2">
        <f t="shared" si="1"/>
        <v>0.28999999999996362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96524.430000000008</v>
      </c>
      <c r="D259" s="1">
        <f>'PR-RAS'!E263</f>
        <v>108362.35</v>
      </c>
      <c r="E259" s="1">
        <v>0</v>
      </c>
      <c r="F259" s="1">
        <v>0</v>
      </c>
      <c r="G259" s="2">
        <f t="shared" si="0"/>
        <v>80818.275540000002</v>
      </c>
      <c r="H259" s="2">
        <f t="shared" si="1"/>
        <v>0.78000000001338776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93465.44</v>
      </c>
      <c r="D260" s="1">
        <f>'PR-RAS'!E264</f>
        <v>98980.19</v>
      </c>
      <c r="E260" s="1">
        <v>0</v>
      </c>
      <c r="F260" s="1">
        <v>0</v>
      </c>
      <c r="G260" s="2">
        <f t="shared" si="0"/>
        <v>75479.287380000009</v>
      </c>
      <c r="H260" s="2">
        <f t="shared" si="1"/>
        <v>0.63000000000465661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93465.44</v>
      </c>
      <c r="D261" s="1">
        <f>'PR-RAS'!E265</f>
        <v>98980.19</v>
      </c>
      <c r="E261" s="1">
        <v>0</v>
      </c>
      <c r="F261" s="1">
        <v>0</v>
      </c>
      <c r="G261" s="2">
        <f t="shared" si="0"/>
        <v>75770.713199999998</v>
      </c>
      <c r="H261" s="2">
        <f t="shared" si="1"/>
        <v>0.63000000000465661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9377.2999999999993</v>
      </c>
      <c r="E269" s="1">
        <v>0</v>
      </c>
      <c r="F269" s="1">
        <v>0</v>
      </c>
      <c r="G269" s="2">
        <f t="shared" si="8"/>
        <v>5026.2327999999998</v>
      </c>
      <c r="H269" s="2">
        <f t="shared" si="9"/>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9377.2999999999993</v>
      </c>
      <c r="E270" s="1">
        <v>0</v>
      </c>
      <c r="F270" s="1">
        <v>0</v>
      </c>
      <c r="G270" s="2">
        <f t="shared" si="8"/>
        <v>5044.9874</v>
      </c>
      <c r="H270" s="2">
        <f t="shared" si="9"/>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3058.99</v>
      </c>
      <c r="D275" s="1">
        <f>'PR-RAS'!E279</f>
        <v>4.8600000000000003</v>
      </c>
      <c r="E275" s="1">
        <v>0</v>
      </c>
      <c r="F275" s="1">
        <v>0</v>
      </c>
      <c r="G275" s="2">
        <f t="shared" si="8"/>
        <v>840.82653999999991</v>
      </c>
      <c r="H275" s="2">
        <f t="shared" si="9"/>
        <v>0.15000000000021796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3058.99</v>
      </c>
      <c r="D276" s="1">
        <f>'PR-RAS'!E280</f>
        <v>0</v>
      </c>
      <c r="E276" s="1">
        <v>0</v>
      </c>
      <c r="F276" s="1">
        <v>0</v>
      </c>
      <c r="G276" s="2">
        <f t="shared" si="8"/>
        <v>841.22225000000003</v>
      </c>
      <c r="H276" s="2">
        <f t="shared" si="9"/>
        <v>1.0000000000218279E-2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4.8600000000000003</v>
      </c>
      <c r="E279" s="1">
        <v>0</v>
      </c>
      <c r="F279" s="1">
        <v>0</v>
      </c>
      <c r="G279" s="2">
        <f t="shared" si="8"/>
        <v>2.7021600000000006</v>
      </c>
      <c r="H279" s="2">
        <f t="shared" si="9"/>
        <v>0.13999999999999968</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461210.21999999991</v>
      </c>
      <c r="D285" s="1">
        <f>'PR-RAS'!E289</f>
        <v>520952.05999999994</v>
      </c>
      <c r="E285" s="1">
        <v>0</v>
      </c>
      <c r="F285" s="1">
        <v>0</v>
      </c>
      <c r="G285" s="2">
        <f t="shared" si="8"/>
        <v>426884.47255999991</v>
      </c>
      <c r="H285" s="2">
        <f t="shared" si="9"/>
        <v>0.27999999985331669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284578.07</v>
      </c>
      <c r="D286" s="1">
        <f>'PR-RAS'!E290</f>
        <v>401034.09000000008</v>
      </c>
      <c r="E286" s="1">
        <v>0</v>
      </c>
      <c r="F286" s="1">
        <v>0</v>
      </c>
      <c r="G286" s="2">
        <f t="shared" si="8"/>
        <v>309694.18125000002</v>
      </c>
      <c r="H286" s="2">
        <f t="shared" si="9"/>
        <v>0.16000000009080395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3017536.53</v>
      </c>
      <c r="D288" s="1">
        <f>'PR-RAS'!E292</f>
        <v>3736591.57</v>
      </c>
      <c r="E288" s="1">
        <v>0</v>
      </c>
      <c r="F288" s="1">
        <v>0</v>
      </c>
      <c r="G288" s="2">
        <f t="shared" si="8"/>
        <v>3010836.5452899998</v>
      </c>
      <c r="H288" s="2">
        <f t="shared" si="9"/>
        <v>0.90000000037252903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72315.7</v>
      </c>
      <c r="D290" s="1">
        <f>'PR-RAS'!E294</f>
        <v>19795.350000000093</v>
      </c>
      <c r="E290" s="1">
        <v>0</v>
      </c>
      <c r="F290" s="1">
        <v>0</v>
      </c>
      <c r="G290" s="2">
        <f t="shared" si="8"/>
        <v>32340.949600000051</v>
      </c>
      <c r="H290" s="2">
        <f t="shared" si="9"/>
        <v>0.65000000009604264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138.47999999999999</v>
      </c>
      <c r="D293" s="1">
        <f>'PR-RAS'!E298</f>
        <v>393.65999999999997</v>
      </c>
      <c r="E293" s="1">
        <v>0</v>
      </c>
      <c r="F293" s="1">
        <v>0</v>
      </c>
      <c r="G293" s="2">
        <f t="shared" si="8"/>
        <v>270.33359999999999</v>
      </c>
      <c r="H293" s="2">
        <f t="shared" si="9"/>
        <v>0.8200000000000216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319.89999999999998</v>
      </c>
      <c r="E294" s="1">
        <v>0</v>
      </c>
      <c r="F294" s="1">
        <v>0</v>
      </c>
      <c r="G294" s="2">
        <f t="shared" si="8"/>
        <v>187.46139999999997</v>
      </c>
      <c r="H294" s="2">
        <f t="shared" si="9"/>
        <v>0.10000000000002274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319.89999999999998</v>
      </c>
      <c r="E295" s="1">
        <v>0</v>
      </c>
      <c r="F295" s="1">
        <v>0</v>
      </c>
      <c r="G295" s="2">
        <f t="shared" si="8"/>
        <v>188.10119999999998</v>
      </c>
      <c r="H295" s="2">
        <f t="shared" si="9"/>
        <v>0.10000000000002274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319.89999999999998</v>
      </c>
      <c r="E296" s="1">
        <v>0</v>
      </c>
      <c r="F296" s="1">
        <v>0</v>
      </c>
      <c r="G296" s="2">
        <f t="shared" si="8"/>
        <v>188.74099999999999</v>
      </c>
      <c r="H296" s="2">
        <f t="shared" si="9"/>
        <v>0.10000000000002274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138.47999999999999</v>
      </c>
      <c r="D306" s="1">
        <f>'PR-RAS'!E311</f>
        <v>73.760000000000005</v>
      </c>
      <c r="E306" s="1">
        <v>0</v>
      </c>
      <c r="F306" s="1">
        <v>0</v>
      </c>
      <c r="G306" s="2">
        <f t="shared" si="8"/>
        <v>87.23</v>
      </c>
      <c r="H306" s="2">
        <f t="shared" si="9"/>
        <v>0.71999999999998465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138.47999999999999</v>
      </c>
      <c r="D307" s="1">
        <f>'PR-RAS'!E312</f>
        <v>73.760000000000005</v>
      </c>
      <c r="E307" s="1">
        <v>0</v>
      </c>
      <c r="F307" s="1">
        <v>0</v>
      </c>
      <c r="G307" s="2">
        <f t="shared" si="8"/>
        <v>87.516000000000005</v>
      </c>
      <c r="H307" s="2">
        <f t="shared" si="9"/>
        <v>0.71999999999998465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138.47999999999999</v>
      </c>
      <c r="D308" s="1">
        <f>'PR-RAS'!E313</f>
        <v>73.760000000000005</v>
      </c>
      <c r="E308" s="1">
        <v>0</v>
      </c>
      <c r="F308" s="1">
        <v>0</v>
      </c>
      <c r="G308" s="2">
        <f t="shared" si="8"/>
        <v>87.801999999999992</v>
      </c>
      <c r="H308" s="2">
        <f t="shared" si="9"/>
        <v>0.71999999999998465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377468.44</v>
      </c>
      <c r="D345" s="1">
        <f>'PR-RAS'!E350</f>
        <v>144100.24</v>
      </c>
      <c r="E345" s="1">
        <v>0</v>
      </c>
      <c r="F345" s="1">
        <v>0</v>
      </c>
      <c r="G345" s="2">
        <f t="shared" si="8"/>
        <v>228990.10847999997</v>
      </c>
      <c r="H345" s="2">
        <f t="shared" si="9"/>
        <v>0.67999999999301508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23157.15</v>
      </c>
      <c r="D346" s="1">
        <f>'PR-RAS'!E351</f>
        <v>13574.26</v>
      </c>
      <c r="E346" s="1">
        <v>0</v>
      </c>
      <c r="F346" s="1">
        <v>0</v>
      </c>
      <c r="G346" s="2">
        <f t="shared" si="8"/>
        <v>17355.456149999998</v>
      </c>
      <c r="H346" s="2">
        <f t="shared" si="9"/>
        <v>0.41000000000167347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12684.85</v>
      </c>
      <c r="D347" s="1">
        <f>'PR-RAS'!E352</f>
        <v>13574.26</v>
      </c>
      <c r="E347" s="1">
        <v>0</v>
      </c>
      <c r="F347" s="1">
        <v>0</v>
      </c>
      <c r="G347" s="2">
        <f t="shared" si="8"/>
        <v>13782.346019999999</v>
      </c>
      <c r="H347" s="2">
        <f t="shared" si="9"/>
        <v>0.40999999999985448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12684.85</v>
      </c>
      <c r="D348" s="1">
        <f>'PR-RAS'!E353</f>
        <v>13574.26</v>
      </c>
      <c r="E348" s="1">
        <v>0</v>
      </c>
      <c r="F348" s="1">
        <v>0</v>
      </c>
      <c r="G348" s="2">
        <f t="shared" si="8"/>
        <v>13822.179389999999</v>
      </c>
      <c r="H348" s="2">
        <f t="shared" si="9"/>
        <v>0.40999999999985448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10472.299999999999</v>
      </c>
      <c r="D351" s="1">
        <f>'PR-RAS'!E356</f>
        <v>0</v>
      </c>
      <c r="E351" s="1">
        <v>0</v>
      </c>
      <c r="F351" s="1">
        <v>0</v>
      </c>
      <c r="G351" s="2">
        <f t="shared" si="8"/>
        <v>3665.3049999999994</v>
      </c>
      <c r="H351" s="2">
        <f t="shared" si="9"/>
        <v>0.2999999999992724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10472.299999999999</v>
      </c>
      <c r="D357" s="1">
        <f>'PR-RAS'!E362</f>
        <v>0</v>
      </c>
      <c r="E357" s="1">
        <v>0</v>
      </c>
      <c r="F357" s="1">
        <v>0</v>
      </c>
      <c r="G357" s="2">
        <f t="shared" si="8"/>
        <v>3728.1387999999997</v>
      </c>
      <c r="H357" s="2">
        <f t="shared" si="9"/>
        <v>0.2999999999992724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273125.34999999998</v>
      </c>
      <c r="D358" s="1">
        <f>'PR-RAS'!E363</f>
        <v>68443.75</v>
      </c>
      <c r="E358" s="1">
        <v>0</v>
      </c>
      <c r="F358" s="1">
        <v>0</v>
      </c>
      <c r="G358" s="2">
        <f t="shared" si="8"/>
        <v>146374.58744999999</v>
      </c>
      <c r="H358" s="2">
        <f t="shared" si="9"/>
        <v>0.59999999997671694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268043.32</v>
      </c>
      <c r="D359" s="1">
        <f>'PR-RAS'!E364</f>
        <v>39118.75</v>
      </c>
      <c r="E359" s="1">
        <v>0</v>
      </c>
      <c r="F359" s="1">
        <v>0</v>
      </c>
      <c r="G359" s="2">
        <f t="shared" si="8"/>
        <v>123968.53356</v>
      </c>
      <c r="H359" s="2">
        <f t="shared" si="9"/>
        <v>0.57000000000698492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99559.96</v>
      </c>
      <c r="D361" s="1">
        <f>'PR-RAS'!E366</f>
        <v>0</v>
      </c>
      <c r="E361" s="1">
        <v>0</v>
      </c>
      <c r="F361" s="1">
        <v>0</v>
      </c>
      <c r="G361" s="2">
        <f t="shared" si="8"/>
        <v>35841.585599999999</v>
      </c>
      <c r="H361" s="2">
        <f t="shared" si="9"/>
        <v>3.9999999993597157E-2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168483.36</v>
      </c>
      <c r="D362" s="1">
        <f>'PR-RAS'!E367</f>
        <v>0</v>
      </c>
      <c r="E362" s="1">
        <v>0</v>
      </c>
      <c r="F362" s="1">
        <v>0</v>
      </c>
      <c r="G362" s="2">
        <f t="shared" si="8"/>
        <v>60822.492959999996</v>
      </c>
      <c r="H362" s="2">
        <f t="shared" si="9"/>
        <v>0.35999999998603016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39118.75</v>
      </c>
      <c r="E363" s="1">
        <v>0</v>
      </c>
      <c r="F363" s="1">
        <v>0</v>
      </c>
      <c r="G363" s="2">
        <f t="shared" si="8"/>
        <v>28321.974999999999</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3223.91</v>
      </c>
      <c r="D364" s="1">
        <f>'PR-RAS'!E369</f>
        <v>29325</v>
      </c>
      <c r="E364" s="1">
        <v>0</v>
      </c>
      <c r="F364" s="1">
        <v>0</v>
      </c>
      <c r="G364" s="2">
        <f t="shared" si="8"/>
        <v>22460.229330000002</v>
      </c>
      <c r="H364" s="2">
        <f t="shared" si="9"/>
        <v>9.0000000000145519E-2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3223.91</v>
      </c>
      <c r="D371" s="1">
        <f>'PR-RAS'!E376</f>
        <v>29325</v>
      </c>
      <c r="E371" s="1">
        <v>0</v>
      </c>
      <c r="F371" s="1">
        <v>0</v>
      </c>
      <c r="G371" s="2">
        <f t="shared" si="8"/>
        <v>22893.346700000002</v>
      </c>
      <c r="H371" s="2">
        <f t="shared" si="9"/>
        <v>9.0000000000145519E-2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1858.12</v>
      </c>
      <c r="D386" s="1">
        <f>'PR-RAS'!E391</f>
        <v>0</v>
      </c>
      <c r="E386" s="1">
        <v>0</v>
      </c>
      <c r="F386" s="1">
        <v>0</v>
      </c>
      <c r="G386" s="2">
        <f t="shared" si="8"/>
        <v>715.37619999999993</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1858.12</v>
      </c>
      <c r="D390" s="1">
        <f>'PR-RAS'!E395</f>
        <v>0</v>
      </c>
      <c r="E390" s="1">
        <v>0</v>
      </c>
      <c r="F390" s="1">
        <v>0</v>
      </c>
      <c r="G390" s="2">
        <f t="shared" si="8"/>
        <v>722.80867999999998</v>
      </c>
      <c r="H390" s="2">
        <f t="shared" si="9"/>
        <v>0.11999999999989086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81185.94</v>
      </c>
      <c r="D397" s="1">
        <f>'PR-RAS'!E402</f>
        <v>62082.23</v>
      </c>
      <c r="E397" s="1">
        <v>0</v>
      </c>
      <c r="F397" s="1">
        <v>0</v>
      </c>
      <c r="G397" s="2">
        <f t="shared" si="8"/>
        <v>81318.758400000006</v>
      </c>
      <c r="H397" s="2">
        <f t="shared" si="9"/>
        <v>0.29000000000087311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81185.94</v>
      </c>
      <c r="D398" s="1">
        <f>'PR-RAS'!E403</f>
        <v>62082.23</v>
      </c>
      <c r="E398" s="1">
        <v>0</v>
      </c>
      <c r="F398" s="1">
        <v>0</v>
      </c>
      <c r="G398" s="2">
        <f t="shared" si="8"/>
        <v>81524.108800000016</v>
      </c>
      <c r="H398" s="2">
        <f t="shared" si="9"/>
        <v>0.29000000000087311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377329.96</v>
      </c>
      <c r="D403" s="1">
        <f>'PR-RAS'!E408</f>
        <v>143706.57999999999</v>
      </c>
      <c r="E403" s="1">
        <v>0</v>
      </c>
      <c r="F403" s="1">
        <v>0</v>
      </c>
      <c r="G403" s="2">
        <f t="shared" si="8"/>
        <v>267226.73424000002</v>
      </c>
      <c r="H403" s="2">
        <f t="shared" si="9"/>
        <v>0.45999999999185093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2840266.61</v>
      </c>
      <c r="D405" s="1">
        <f>'PR-RAS'!E410</f>
        <v>3404894.92</v>
      </c>
      <c r="E405" s="1">
        <v>0</v>
      </c>
      <c r="F405" s="1">
        <v>0</v>
      </c>
      <c r="G405" s="2">
        <f t="shared" si="8"/>
        <v>3898622.8057999997</v>
      </c>
      <c r="H405" s="2">
        <f t="shared" si="9"/>
        <v>0.47000000020489097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31243.21</v>
      </c>
      <c r="D406" s="1">
        <f>'PR-RAS'!E411</f>
        <v>27156.119999999995</v>
      </c>
      <c r="E406" s="1">
        <v>0</v>
      </c>
      <c r="F406" s="1">
        <v>0</v>
      </c>
      <c r="G406" s="2">
        <f t="shared" si="8"/>
        <v>34649.957249999992</v>
      </c>
      <c r="H406" s="2">
        <f t="shared" si="9"/>
        <v>0.32999999999447027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745926.7699999999</v>
      </c>
      <c r="D407" s="1">
        <f>'PR-RAS'!E412</f>
        <v>922379.81</v>
      </c>
      <c r="E407" s="1">
        <v>0</v>
      </c>
      <c r="F407" s="1">
        <v>0</v>
      </c>
      <c r="G407" s="2">
        <f t="shared" si="8"/>
        <v>1051818.6743400001</v>
      </c>
      <c r="H407" s="2">
        <f t="shared" si="9"/>
        <v>0.42000000004190952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838678.65999999992</v>
      </c>
      <c r="D408" s="1">
        <f>'PR-RAS'!E413</f>
        <v>665052.29999999993</v>
      </c>
      <c r="E408" s="1">
        <v>0</v>
      </c>
      <c r="F408" s="1">
        <v>0</v>
      </c>
      <c r="G408" s="2">
        <f t="shared" si="8"/>
        <v>882694.7868199998</v>
      </c>
      <c r="H408" s="2">
        <f t="shared" si="9"/>
        <v>0.64000000001396984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257327.51000000013</v>
      </c>
      <c r="E409" s="1">
        <v>0</v>
      </c>
      <c r="F409" s="1">
        <v>0</v>
      </c>
      <c r="G409" s="2">
        <f t="shared" si="8"/>
        <v>209979.24816000008</v>
      </c>
      <c r="H409" s="2">
        <f t="shared" si="9"/>
        <v>0.48999999987427145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92751.890000000014</v>
      </c>
      <c r="D410" s="1">
        <f>'PR-RAS'!E415</f>
        <v>0</v>
      </c>
      <c r="E410" s="1">
        <v>0</v>
      </c>
      <c r="F410" s="1">
        <v>0</v>
      </c>
      <c r="G410" s="2">
        <f t="shared" si="8"/>
        <v>37935.523010000004</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177269.91999999993</v>
      </c>
      <c r="D411" s="1">
        <f>'PR-RAS'!E416</f>
        <v>331696.64999999991</v>
      </c>
      <c r="E411" s="1">
        <v>0</v>
      </c>
      <c r="F411" s="1">
        <v>0</v>
      </c>
      <c r="G411" s="2">
        <f t="shared" si="8"/>
        <v>344671.92019999988</v>
      </c>
      <c r="H411" s="2">
        <f t="shared" si="9"/>
        <v>0.43000000016763806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103558.91</v>
      </c>
      <c r="D413" s="1">
        <f>'PR-RAS'!E418</f>
        <v>46951.470000000088</v>
      </c>
      <c r="E413" s="1">
        <v>0</v>
      </c>
      <c r="F413" s="1">
        <v>0</v>
      </c>
      <c r="G413" s="2">
        <f t="shared" si="8"/>
        <v>81354.282200000074</v>
      </c>
      <c r="H413" s="2">
        <f t="shared" si="9"/>
        <v>0.56000000008498318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425.14</v>
      </c>
      <c r="D631" s="1">
        <f>'PR-RAS'!E637</f>
        <v>425.14</v>
      </c>
      <c r="E631" s="1">
        <v>0</v>
      </c>
      <c r="F631" s="1">
        <v>0</v>
      </c>
      <c r="G631" s="2">
        <f t="shared" si="10"/>
        <v>803.51460000000009</v>
      </c>
      <c r="H631" s="2">
        <f t="shared" si="11"/>
        <v>0.27999999999997272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745926.7699999999</v>
      </c>
      <c r="D633" s="1">
        <f>'PR-RAS'!E639</f>
        <v>922379.81</v>
      </c>
      <c r="E633" s="1">
        <v>0</v>
      </c>
      <c r="F633" s="1">
        <v>0</v>
      </c>
      <c r="G633" s="2">
        <f t="shared" si="10"/>
        <v>1637313.7984800001</v>
      </c>
      <c r="H633" s="2">
        <f t="shared" si="11"/>
        <v>0.42000000004190952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838678.65999999992</v>
      </c>
      <c r="D634" s="1">
        <f>'PR-RAS'!E640</f>
        <v>665052.29999999993</v>
      </c>
      <c r="E634" s="1">
        <v>0</v>
      </c>
      <c r="F634" s="1">
        <v>0</v>
      </c>
      <c r="G634" s="2">
        <f t="shared" si="10"/>
        <v>1372839.8035799998</v>
      </c>
      <c r="H634" s="2">
        <f t="shared" si="11"/>
        <v>0.64000000001396984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257327.51000000013</v>
      </c>
      <c r="E635" s="1">
        <v>0</v>
      </c>
      <c r="F635" s="1">
        <v>0</v>
      </c>
      <c r="G635" s="2">
        <f t="shared" si="10"/>
        <v>326291.28268000018</v>
      </c>
      <c r="H635" s="2">
        <f t="shared" si="11"/>
        <v>0.48999999987427145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92751.890000000014</v>
      </c>
      <c r="D636" s="1">
        <f>'PR-RAS'!E642</f>
        <v>0</v>
      </c>
      <c r="E636" s="1">
        <v>0</v>
      </c>
      <c r="F636" s="1">
        <v>0</v>
      </c>
      <c r="G636" s="2">
        <f t="shared" si="10"/>
        <v>58897.450150000011</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177695.05999999994</v>
      </c>
      <c r="D637" s="1">
        <f>'PR-RAS'!E643</f>
        <v>332121.78999999992</v>
      </c>
      <c r="E637" s="1">
        <v>0</v>
      </c>
      <c r="F637" s="1">
        <v>0</v>
      </c>
      <c r="G637" s="2">
        <f t="shared" si="10"/>
        <v>535472.97503999982</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84943.169999999925</v>
      </c>
      <c r="D639" s="1">
        <f>'PR-RAS'!E645</f>
        <v>589449.30000000005</v>
      </c>
      <c r="E639" s="1">
        <v>0</v>
      </c>
      <c r="F639" s="1">
        <v>0</v>
      </c>
      <c r="G639" s="2">
        <f t="shared" si="10"/>
        <v>806331.04926</v>
      </c>
      <c r="H639" s="2">
        <f t="shared" si="11"/>
        <v>0.46999999997206032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256281.93</v>
      </c>
      <c r="D642" s="1">
        <f>'PR-RAS'!E649</f>
        <v>401113.51</v>
      </c>
      <c r="E642" s="1">
        <v>0</v>
      </c>
      <c r="F642" s="1">
        <v>0</v>
      </c>
      <c r="G642" s="2">
        <f t="shared" si="10"/>
        <v>678504.23694999993</v>
      </c>
      <c r="H642" s="2">
        <f t="shared" si="11"/>
        <v>0.55999999999767169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758206.19</v>
      </c>
      <c r="D643" s="1">
        <f>'PR-RAS'!E650</f>
        <v>949177.17</v>
      </c>
      <c r="E643" s="1">
        <v>0</v>
      </c>
      <c r="F643" s="1">
        <v>0</v>
      </c>
      <c r="G643" s="2">
        <f t="shared" si="10"/>
        <v>1705511.8602600002</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800275.93</v>
      </c>
      <c r="D644" s="1">
        <f>'PR-RAS'!E651</f>
        <v>691840.54</v>
      </c>
      <c r="E644" s="1">
        <v>0</v>
      </c>
      <c r="F644" s="1">
        <v>0</v>
      </c>
      <c r="G644" s="2">
        <f t="shared" si="10"/>
        <v>1404284.3574300001</v>
      </c>
      <c r="H644" s="2">
        <f t="shared" si="11"/>
        <v>0.52999999991152436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214212.18999999983</v>
      </c>
      <c r="D645" s="1">
        <f>'PR-RAS'!E652</f>
        <v>658450.14000000013</v>
      </c>
      <c r="E645" s="1">
        <v>0</v>
      </c>
      <c r="F645" s="1">
        <v>0</v>
      </c>
      <c r="G645" s="2">
        <f t="shared" si="10"/>
        <v>986036.43068000011</v>
      </c>
      <c r="H645" s="2">
        <f t="shared" si="11"/>
        <v>0.32999999995809048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11</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11</v>
      </c>
      <c r="E648" s="1">
        <v>0</v>
      </c>
      <c r="F648" s="1">
        <v>0</v>
      </c>
      <c r="G648" s="2">
        <f t="shared" si="10"/>
        <v>20.057000000000002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314908.68</v>
      </c>
      <c r="D654" s="1">
        <f>'PR-RAS'!E661</f>
        <v>337182.78</v>
      </c>
      <c r="E654" s="1">
        <v>0</v>
      </c>
      <c r="F654" s="1">
        <v>0</v>
      </c>
      <c r="G654" s="2">
        <f t="shared" si="10"/>
        <v>645996.07871999999</v>
      </c>
      <c r="H654" s="2">
        <f t="shared" si="11"/>
        <v>0.53999999997904524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23847.65</v>
      </c>
      <c r="D658" s="1">
        <f>'PR-RAS'!E665</f>
        <v>45000</v>
      </c>
      <c r="E658" s="1">
        <v>0</v>
      </c>
      <c r="F658" s="1">
        <v>0</v>
      </c>
      <c r="G658" s="2">
        <f t="shared" si="10"/>
        <v>74797.906050000005</v>
      </c>
      <c r="H658" s="2">
        <f t="shared" si="11"/>
        <v>0.34999999999854481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4140.92</v>
      </c>
      <c r="D711" s="1">
        <f>'PR-RAS'!E718</f>
        <v>5137.1400000000003</v>
      </c>
      <c r="E711" s="1">
        <v>0</v>
      </c>
      <c r="F711" s="1">
        <v>0</v>
      </c>
      <c r="G711" s="2">
        <f t="shared" si="10"/>
        <v>10234.791999999999</v>
      </c>
      <c r="H711" s="2">
        <f t="shared" si="11"/>
        <v>0.22000000000025466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11940.76</v>
      </c>
      <c r="D718" s="1">
        <f>'PR-RAS'!E725</f>
        <v>7113.96</v>
      </c>
      <c r="E718" s="1">
        <v>0</v>
      </c>
      <c r="F718" s="1">
        <v>0</v>
      </c>
      <c r="G718" s="2">
        <f t="shared" si="10"/>
        <v>18762.94356</v>
      </c>
      <c r="H718" s="2">
        <f t="shared" si="11"/>
        <v>0.27999999999974534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4592.8500000000004</v>
      </c>
      <c r="D752" s="1">
        <f>'PR-RAS'!E759</f>
        <v>2672.85</v>
      </c>
      <c r="E752" s="1">
        <v>0</v>
      </c>
      <c r="F752" s="1">
        <v>0</v>
      </c>
      <c r="G752" s="2">
        <f t="shared" si="10"/>
        <v>7463.8510499999993</v>
      </c>
      <c r="H752" s="2">
        <f t="shared" si="11"/>
        <v>0.29999999999972715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3136.45</v>
      </c>
      <c r="D809" s="1">
        <f>'PR-RAS'!E816</f>
        <v>6461.92</v>
      </c>
      <c r="E809" s="1">
        <v>0</v>
      </c>
      <c r="F809" s="1">
        <v>0</v>
      </c>
      <c r="G809" s="2">
        <f t="shared" si="10"/>
        <v>12976.714320000001</v>
      </c>
      <c r="H809" s="2">
        <f t="shared" si="11"/>
        <v>0.52999999999974534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4929.95</v>
      </c>
      <c r="D814" s="1">
        <f>'PR-RAS'!E821</f>
        <v>4860.3999999999996</v>
      </c>
      <c r="E814" s="1">
        <v>0</v>
      </c>
      <c r="F814" s="1">
        <v>0</v>
      </c>
      <c r="G814" s="2">
        <f t="shared" si="18"/>
        <v>11911.059749999999</v>
      </c>
      <c r="H814" s="2">
        <f t="shared" si="19"/>
        <v>0.4499999999998181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28283.599999999999</v>
      </c>
      <c r="D816" s="1">
        <f>'PR-RAS'!E823</f>
        <v>25442</v>
      </c>
      <c r="E816" s="1">
        <v>0</v>
      </c>
      <c r="F816" s="1">
        <v>0</v>
      </c>
      <c r="G816" s="2">
        <f t="shared" si="18"/>
        <v>64521.593999999997</v>
      </c>
      <c r="H816" s="2">
        <f t="shared" si="19"/>
        <v>0.40000000000145519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2361.8000000000002</v>
      </c>
      <c r="D817" s="1">
        <f>'PR-RAS'!E824</f>
        <v>2403.91</v>
      </c>
      <c r="E817" s="1">
        <v>0</v>
      </c>
      <c r="F817" s="1">
        <v>0</v>
      </c>
      <c r="G817" s="2">
        <f t="shared" si="18"/>
        <v>5850.4099199999991</v>
      </c>
      <c r="H817" s="2">
        <f t="shared" si="19"/>
        <v>0.28999999999996362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3058.99</v>
      </c>
      <c r="D823" s="1">
        <f>'PR-RAS'!E830</f>
        <v>0</v>
      </c>
      <c r="E823" s="1">
        <v>0</v>
      </c>
      <c r="F823" s="1">
        <v>0</v>
      </c>
      <c r="G823" s="2">
        <f t="shared" si="18"/>
        <v>2514.4897799999999</v>
      </c>
      <c r="H823" s="2">
        <f t="shared" si="19"/>
        <v>1.0000000000218279E-2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4.8600000000000003</v>
      </c>
      <c r="E834" s="1">
        <v>0</v>
      </c>
      <c r="F834" s="1">
        <v>0</v>
      </c>
      <c r="G834" s="2">
        <f t="shared" si="18"/>
        <v>8.0967599999999997</v>
      </c>
      <c r="H834" s="2">
        <f t="shared" si="19"/>
        <v>0.13999999999999968</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46758.99</v>
      </c>
      <c r="D1480" s="6"/>
      <c r="E1480" s="6">
        <v>0</v>
      </c>
      <c r="F1480" s="6">
        <v>0</v>
      </c>
      <c r="G1480" s="7">
        <f t="shared" ref="G1480:G1580" si="34">B1480/1000*C1480</f>
        <v>46.758989999999997</v>
      </c>
      <c r="H1480" s="7">
        <f t="shared" ref="H1480:H1580" si="35">ABS(C1480-ROUND(C1480,0))</f>
        <v>1.0000000002037268E-2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520848.15999999992</v>
      </c>
      <c r="D1481" s="1">
        <v>0</v>
      </c>
      <c r="E1481" s="1">
        <v>0</v>
      </c>
      <c r="F1481" s="1">
        <v>0</v>
      </c>
      <c r="G1481" s="2">
        <f t="shared" si="34"/>
        <v>1041.6963199999998</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371697.91999999993</v>
      </c>
      <c r="D1483" s="1">
        <v>0</v>
      </c>
      <c r="E1483" s="1">
        <v>0</v>
      </c>
      <c r="F1483" s="1">
        <v>0</v>
      </c>
      <c r="G1483" s="2">
        <f t="shared" si="34"/>
        <v>1486.7916799999998</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76618.77</v>
      </c>
      <c r="D1484" s="1">
        <v>0</v>
      </c>
      <c r="E1484" s="1">
        <v>0</v>
      </c>
      <c r="F1484" s="1">
        <v>0</v>
      </c>
      <c r="G1484" s="2">
        <f t="shared" si="34"/>
        <v>383.09385000000003</v>
      </c>
      <c r="H1484" s="2">
        <f t="shared" si="35"/>
        <v>0.22999999999592546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258150.58</v>
      </c>
      <c r="D1485" s="1">
        <v>0</v>
      </c>
      <c r="E1485" s="1">
        <v>0</v>
      </c>
      <c r="F1485" s="1">
        <v>0</v>
      </c>
      <c r="G1485" s="2">
        <f t="shared" si="34"/>
        <v>1548.9034799999999</v>
      </c>
      <c r="H1485" s="2">
        <f t="shared" si="35"/>
        <v>0.42000000001280569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1454.39</v>
      </c>
      <c r="D1486" s="1">
        <v>0</v>
      </c>
      <c r="E1486" s="1">
        <v>0</v>
      </c>
      <c r="F1486" s="1">
        <v>0</v>
      </c>
      <c r="G1486" s="2">
        <f t="shared" si="34"/>
        <v>10.180730000000001</v>
      </c>
      <c r="H1486" s="2">
        <f t="shared" si="35"/>
        <v>0.39000000000010004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2672.85</v>
      </c>
      <c r="D1487" s="1">
        <v>0</v>
      </c>
      <c r="E1487" s="1">
        <v>0</v>
      </c>
      <c r="F1487" s="1">
        <v>0</v>
      </c>
      <c r="G1487" s="2">
        <f t="shared" si="34"/>
        <v>21.3828</v>
      </c>
      <c r="H1487" s="2">
        <f t="shared" si="35"/>
        <v>0.15000000000009095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32706.31</v>
      </c>
      <c r="D1489" s="1">
        <v>0</v>
      </c>
      <c r="E1489" s="1">
        <v>0</v>
      </c>
      <c r="F1489" s="1">
        <v>0</v>
      </c>
      <c r="G1489" s="2">
        <f t="shared" si="34"/>
        <v>327.06310000000002</v>
      </c>
      <c r="H1489" s="2">
        <f t="shared" si="35"/>
        <v>0.31000000000130967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4.8600000000000003</v>
      </c>
      <c r="D1490" s="1">
        <v>0</v>
      </c>
      <c r="E1490" s="1">
        <v>0</v>
      </c>
      <c r="F1490" s="1">
        <v>0</v>
      </c>
      <c r="G1490" s="2">
        <f t="shared" si="34"/>
        <v>5.3460000000000001E-2</v>
      </c>
      <c r="H1490" s="2">
        <f t="shared" si="35"/>
        <v>0.13999999999999968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90.16</v>
      </c>
      <c r="D1491" s="1">
        <v>0</v>
      </c>
      <c r="E1491" s="1">
        <v>0</v>
      </c>
      <c r="F1491" s="1">
        <v>0</v>
      </c>
      <c r="G1491" s="2">
        <f t="shared" si="34"/>
        <v>1.08192</v>
      </c>
      <c r="H1491" s="2">
        <f t="shared" si="35"/>
        <v>0.15999999999999659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149150.24</v>
      </c>
      <c r="D1492" s="1">
        <v>0</v>
      </c>
      <c r="E1492" s="1">
        <v>0</v>
      </c>
      <c r="F1492" s="1">
        <v>0</v>
      </c>
      <c r="G1492" s="2">
        <f t="shared" si="34"/>
        <v>1938.9531199999999</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519647.92000000004</v>
      </c>
      <c r="D1499" s="1">
        <v>0</v>
      </c>
      <c r="E1499" s="1">
        <v>0</v>
      </c>
      <c r="F1499" s="1">
        <v>0</v>
      </c>
      <c r="G1499" s="2">
        <f t="shared" si="34"/>
        <v>10392.958400000001</v>
      </c>
      <c r="H1499" s="2">
        <f t="shared" si="35"/>
        <v>7.9999999958090484E-2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372521.91000000003</v>
      </c>
      <c r="D1501" s="1">
        <v>0</v>
      </c>
      <c r="E1501" s="1">
        <v>0</v>
      </c>
      <c r="F1501" s="1">
        <v>0</v>
      </c>
      <c r="G1501" s="2">
        <f t="shared" si="34"/>
        <v>8195.4820199999995</v>
      </c>
      <c r="H1501" s="2">
        <f t="shared" si="35"/>
        <v>8.999999996740371E-2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73816.86</v>
      </c>
      <c r="D1502" s="1">
        <v>0</v>
      </c>
      <c r="E1502" s="1">
        <v>0</v>
      </c>
      <c r="F1502" s="1">
        <v>0</v>
      </c>
      <c r="G1502" s="2">
        <f t="shared" si="34"/>
        <v>1697.7877799999999</v>
      </c>
      <c r="H1502" s="2">
        <f t="shared" si="35"/>
        <v>0.13999999999941792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257263.01</v>
      </c>
      <c r="D1503" s="1">
        <v>0</v>
      </c>
      <c r="E1503" s="1">
        <v>0</v>
      </c>
      <c r="F1503" s="1">
        <v>0</v>
      </c>
      <c r="G1503" s="2">
        <f t="shared" si="34"/>
        <v>6174.3122400000002</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1483.02</v>
      </c>
      <c r="D1504" s="1">
        <v>0</v>
      </c>
      <c r="E1504" s="1">
        <v>0</v>
      </c>
      <c r="F1504" s="1">
        <v>0</v>
      </c>
      <c r="G1504" s="2">
        <f t="shared" si="34"/>
        <v>37.075499999999998</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3528.95</v>
      </c>
      <c r="D1505" s="1">
        <v>0</v>
      </c>
      <c r="E1505" s="1">
        <v>0</v>
      </c>
      <c r="F1505" s="1">
        <v>0</v>
      </c>
      <c r="G1505" s="2">
        <f t="shared" si="34"/>
        <v>91.75269999999999</v>
      </c>
      <c r="H1505" s="2">
        <f t="shared" si="35"/>
        <v>5.0000000000181899E-2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32262.02</v>
      </c>
      <c r="D1507" s="1">
        <v>0</v>
      </c>
      <c r="E1507" s="1">
        <v>0</v>
      </c>
      <c r="F1507" s="1">
        <v>0</v>
      </c>
      <c r="G1507" s="2">
        <f t="shared" si="34"/>
        <v>903.33656000000008</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4.8600000000000003</v>
      </c>
      <c r="D1508" s="1">
        <v>0</v>
      </c>
      <c r="E1508" s="1">
        <v>0</v>
      </c>
      <c r="F1508" s="1">
        <v>0</v>
      </c>
      <c r="G1508" s="2">
        <f t="shared" si="34"/>
        <v>0.14094000000000001</v>
      </c>
      <c r="H1508" s="2">
        <f t="shared" si="35"/>
        <v>0.13999999999999968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4163.1899999999996</v>
      </c>
      <c r="D1509" s="1">
        <v>0</v>
      </c>
      <c r="E1509" s="1">
        <v>0</v>
      </c>
      <c r="F1509" s="1">
        <v>0</v>
      </c>
      <c r="G1509" s="2">
        <f t="shared" si="34"/>
        <v>124.89569999999998</v>
      </c>
      <c r="H1509" s="2">
        <f t="shared" si="35"/>
        <v>0.18999999999959982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147126.01</v>
      </c>
      <c r="D1510" s="1">
        <v>0</v>
      </c>
      <c r="E1510" s="1">
        <v>0</v>
      </c>
      <c r="F1510" s="1">
        <v>0</v>
      </c>
      <c r="G1510" s="2">
        <f t="shared" si="34"/>
        <v>4560.9063100000003</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47959.229999999865</v>
      </c>
      <c r="D1517" s="1">
        <v>0</v>
      </c>
      <c r="E1517" s="1">
        <v>0</v>
      </c>
      <c r="F1517" s="1">
        <v>0</v>
      </c>
      <c r="G1517" s="2">
        <f t="shared" si="34"/>
        <v>1822.4507399999948</v>
      </c>
      <c r="H1517" s="2">
        <f t="shared" si="35"/>
        <v>0.22999999986495823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47959.23</v>
      </c>
      <c r="D1576" s="1">
        <v>0</v>
      </c>
      <c r="E1576" s="1">
        <v>0</v>
      </c>
      <c r="F1576" s="1">
        <v>0</v>
      </c>
      <c r="G1576" s="2">
        <f t="shared" si="34"/>
        <v>4652.0453100000004</v>
      </c>
      <c r="H1576" s="2">
        <f t="shared" si="35"/>
        <v>0.23000000000320142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40762.65</v>
      </c>
      <c r="D1578" s="1">
        <v>0</v>
      </c>
      <c r="E1578" s="1">
        <v>0</v>
      </c>
      <c r="F1578" s="1">
        <v>0</v>
      </c>
      <c r="G1578" s="2">
        <f t="shared" si="34"/>
        <v>4035.5023500000002</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7196.58</v>
      </c>
      <c r="D1579" s="1">
        <v>0</v>
      </c>
      <c r="E1579" s="1">
        <v>0</v>
      </c>
      <c r="F1579" s="1">
        <v>0</v>
      </c>
      <c r="G1579" s="2">
        <f t="shared" si="34"/>
        <v>719.65800000000002</v>
      </c>
      <c r="H1579" s="2">
        <f t="shared" si="35"/>
        <v>0.42000000000007276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32490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v>22</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745788.28999999992</v>
      </c>
      <c r="I16" s="170">
        <f>'PR-RAS'!E6</f>
        <v>921986.15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461210.21999999991</v>
      </c>
      <c r="I17" s="170">
        <f>'PR-RAS'!E151</f>
        <v>520952.05999999994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84943.169999999925</v>
      </c>
      <c r="I18" s="170">
        <f>'PR-RAS'!E645</f>
        <v>589449.30000000005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46758.99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47959.229999999865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47959.23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6" zoomScaleNormal="100" workbookViewId="0">
      <selection activeCell="E656" sqref="E6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745788.28999999992</v>
      </c>
      <c r="E6" s="51">
        <f>E7+E44+E50+E82+E106+E124+E133+E139</f>
        <v>921986.15</v>
      </c>
      <c r="F6" s="52">
        <f t="shared" ref="F6:F131" si="0">IF(D6&lt;&gt;0,IF(E6/D6&gt;=100,"&gt;&gt;100",E6/D6*100),"-")</f>
        <v>123.62572091337076</v>
      </c>
    </row>
    <row r="7" spans="1:25" ht="12.75" customHeight="1" x14ac:dyDescent="0.2">
      <c r="A7" s="53">
        <v>61</v>
      </c>
      <c r="B7" s="294" t="s">
        <v>60</v>
      </c>
      <c r="C7" s="50" t="s">
        <v>61</v>
      </c>
      <c r="D7" s="51">
        <f t="shared" ref="D7:E7" si="1">D8+D17+D23+D29+D37+D40</f>
        <v>313629.40999999997</v>
      </c>
      <c r="E7" s="51">
        <f t="shared" si="1"/>
        <v>278838.63</v>
      </c>
      <c r="F7" s="52">
        <f t="shared" si="0"/>
        <v>88.907041594090302</v>
      </c>
    </row>
    <row r="8" spans="1:25" ht="12.75" customHeight="1" x14ac:dyDescent="0.2">
      <c r="A8" s="53">
        <v>611</v>
      </c>
      <c r="B8" s="85" t="s">
        <v>62</v>
      </c>
      <c r="C8" s="50" t="s">
        <v>63</v>
      </c>
      <c r="D8" s="51">
        <f t="shared" ref="D8:E8" si="2">SUM(D9:D14)-D15-D16</f>
        <v>289633.65999999997</v>
      </c>
      <c r="E8" s="51">
        <f t="shared" si="2"/>
        <v>248194.75</v>
      </c>
      <c r="F8" s="52">
        <f t="shared" si="0"/>
        <v>85.692647049379559</v>
      </c>
    </row>
    <row r="9" spans="1:25" ht="12.75" customHeight="1" x14ac:dyDescent="0.2">
      <c r="A9" s="53">
        <v>6111</v>
      </c>
      <c r="B9" s="85" t="s">
        <v>64</v>
      </c>
      <c r="C9" s="50" t="s">
        <v>65</v>
      </c>
      <c r="D9" s="242">
        <v>289633.65999999997</v>
      </c>
      <c r="E9" s="242">
        <v>248194.75</v>
      </c>
      <c r="F9" s="52">
        <f t="shared" si="0"/>
        <v>85.692647049379559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22944.829999999998</v>
      </c>
      <c r="E23" s="51">
        <f t="shared" si="4"/>
        <v>28860.95</v>
      </c>
      <c r="F23" s="52">
        <f t="shared" si="0"/>
        <v>125.78410909995847</v>
      </c>
    </row>
    <row r="24" spans="1:6" ht="12.75" customHeight="1" x14ac:dyDescent="0.2">
      <c r="A24" s="53">
        <v>6131</v>
      </c>
      <c r="B24" s="85" t="s">
        <v>94</v>
      </c>
      <c r="C24" s="50" t="s">
        <v>95</v>
      </c>
      <c r="D24" s="242">
        <v>1076.9100000000001</v>
      </c>
      <c r="E24" s="242">
        <v>1088.1099999999999</v>
      </c>
      <c r="F24" s="52">
        <f t="shared" si="0"/>
        <v>101.04001262872475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21867.919999999998</v>
      </c>
      <c r="E27" s="242">
        <v>27772.84</v>
      </c>
      <c r="F27" s="52">
        <f t="shared" si="0"/>
        <v>127.00265960365687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1050.92</v>
      </c>
      <c r="E29" s="51">
        <f t="shared" si="5"/>
        <v>1782.93</v>
      </c>
      <c r="F29" s="52">
        <f t="shared" si="0"/>
        <v>169.65420774178816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1050.92</v>
      </c>
      <c r="E31" s="242">
        <v>1782.93</v>
      </c>
      <c r="F31" s="52">
        <f t="shared" si="0"/>
        <v>169.65420774178816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338756.33</v>
      </c>
      <c r="E50" s="51">
        <f>E51+E54+E59+E62+E65+E68+E71+E74+E77</f>
        <v>382182.78</v>
      </c>
      <c r="F50" s="52">
        <f t="shared" si="0"/>
        <v>112.81937668884299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338756.33</v>
      </c>
      <c r="E59" s="51">
        <f t="shared" si="12"/>
        <v>382182.78</v>
      </c>
      <c r="F59" s="52">
        <f t="shared" si="0"/>
        <v>112.81937668884299</v>
      </c>
    </row>
    <row r="60" spans="1:6" ht="24" x14ac:dyDescent="0.2">
      <c r="A60" s="53">
        <v>6331</v>
      </c>
      <c r="B60" s="86" t="s">
        <v>166</v>
      </c>
      <c r="C60" s="50" t="s">
        <v>167</v>
      </c>
      <c r="D60" s="242">
        <v>314908.68</v>
      </c>
      <c r="E60" s="242">
        <v>337182.78</v>
      </c>
      <c r="F60" s="52">
        <f t="shared" si="0"/>
        <v>107.07319340959418</v>
      </c>
    </row>
    <row r="61" spans="1:6" ht="24" x14ac:dyDescent="0.2">
      <c r="A61" s="53">
        <v>6332</v>
      </c>
      <c r="B61" s="86" t="s">
        <v>168</v>
      </c>
      <c r="C61" s="50" t="s">
        <v>169</v>
      </c>
      <c r="D61" s="242">
        <v>23847.65</v>
      </c>
      <c r="E61" s="242">
        <v>45000</v>
      </c>
      <c r="F61" s="52">
        <f t="shared" si="0"/>
        <v>188.69783815176757</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23420.84</v>
      </c>
      <c r="E82" s="51">
        <f t="shared" si="19"/>
        <v>36299.039999999994</v>
      </c>
      <c r="F82" s="52">
        <f t="shared" si="0"/>
        <v>154.98607223310518</v>
      </c>
    </row>
    <row r="83" spans="1:6" ht="12.75" customHeight="1" x14ac:dyDescent="0.2">
      <c r="A83" s="53">
        <v>641</v>
      </c>
      <c r="B83" s="85" t="s">
        <v>212</v>
      </c>
      <c r="C83" s="50" t="s">
        <v>213</v>
      </c>
      <c r="D83" s="51">
        <f t="shared" ref="D83:E83" si="20">SUM(D84:D90)</f>
        <v>14.8</v>
      </c>
      <c r="E83" s="51">
        <f t="shared" si="20"/>
        <v>20.13</v>
      </c>
      <c r="F83" s="52">
        <f t="shared" si="0"/>
        <v>136.01351351351349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14.8</v>
      </c>
      <c r="E85" s="242">
        <v>20.13</v>
      </c>
      <c r="F85" s="52">
        <f t="shared" si="0"/>
        <v>136.01351351351349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23406.04</v>
      </c>
      <c r="E91" s="51">
        <f t="shared" si="21"/>
        <v>36278.909999999996</v>
      </c>
      <c r="F91" s="52">
        <f t="shared" si="0"/>
        <v>154.99806887452979</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23257.52</v>
      </c>
      <c r="E93" s="242">
        <v>35869.49</v>
      </c>
      <c r="F93" s="52">
        <f t="shared" si="0"/>
        <v>154.22749287112296</v>
      </c>
    </row>
    <row r="94" spans="1:6" ht="12.75" customHeight="1" x14ac:dyDescent="0.2">
      <c r="A94" s="53">
        <v>6423</v>
      </c>
      <c r="B94" s="85" t="s">
        <v>234</v>
      </c>
      <c r="C94" s="50" t="s">
        <v>235</v>
      </c>
      <c r="D94" s="242">
        <v>0.24</v>
      </c>
      <c r="E94" s="242">
        <v>0.33</v>
      </c>
      <c r="F94" s="52">
        <f t="shared" si="0"/>
        <v>137.50000000000003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148.28</v>
      </c>
      <c r="E97" s="242">
        <v>409.09</v>
      </c>
      <c r="F97" s="52">
        <f t="shared" si="0"/>
        <v>275.8902077151335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67166.2</v>
      </c>
      <c r="E106" s="51">
        <f t="shared" si="23"/>
        <v>223052.47999999998</v>
      </c>
      <c r="F106" s="52">
        <f t="shared" si="0"/>
        <v>332.09036688096091</v>
      </c>
    </row>
    <row r="107" spans="1:6" ht="12.75" customHeight="1" x14ac:dyDescent="0.2">
      <c r="A107" s="53">
        <v>651</v>
      </c>
      <c r="B107" s="85" t="s">
        <v>260</v>
      </c>
      <c r="C107" s="50" t="s">
        <v>261</v>
      </c>
      <c r="D107" s="51">
        <f t="shared" ref="D107:E107" si="24">SUM(D108:D111)</f>
        <v>3.69</v>
      </c>
      <c r="E107" s="51">
        <f t="shared" si="24"/>
        <v>0</v>
      </c>
      <c r="F107" s="52">
        <f t="shared" si="0"/>
        <v>0</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3.69</v>
      </c>
      <c r="E110" s="242">
        <v>0</v>
      </c>
      <c r="F110" s="52">
        <f t="shared" si="0"/>
        <v>0</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60958.71</v>
      </c>
      <c r="E112" s="51">
        <f t="shared" si="25"/>
        <v>212719.12</v>
      </c>
      <c r="F112" s="52">
        <f t="shared" si="0"/>
        <v>348.95607206911035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41.86</v>
      </c>
      <c r="E114" s="242">
        <v>52.54</v>
      </c>
      <c r="F114" s="52">
        <f t="shared" si="0"/>
        <v>125.51361681796465</v>
      </c>
    </row>
    <row r="115" spans="1:6" ht="12.75" customHeight="1" x14ac:dyDescent="0.2">
      <c r="A115" s="53">
        <v>6524</v>
      </c>
      <c r="B115" s="85" t="s">
        <v>276</v>
      </c>
      <c r="C115" s="50" t="s">
        <v>277</v>
      </c>
      <c r="D115" s="242">
        <v>60866.85</v>
      </c>
      <c r="E115" s="242">
        <v>209466.58</v>
      </c>
      <c r="F115" s="52">
        <f t="shared" si="0"/>
        <v>344.13901820120475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50</v>
      </c>
      <c r="E117" s="242">
        <v>3200</v>
      </c>
      <c r="F117" s="52">
        <f t="shared" si="0"/>
        <v>6400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6203.8</v>
      </c>
      <c r="E120" s="51">
        <f t="shared" si="26"/>
        <v>10333.36</v>
      </c>
      <c r="F120" s="52">
        <f t="shared" si="0"/>
        <v>166.56500854315098</v>
      </c>
    </row>
    <row r="121" spans="1:6" ht="12.75" customHeight="1" x14ac:dyDescent="0.2">
      <c r="A121" s="53">
        <v>6531</v>
      </c>
      <c r="B121" s="85" t="s">
        <v>288</v>
      </c>
      <c r="C121" s="50" t="s">
        <v>289</v>
      </c>
      <c r="D121" s="242">
        <v>228.18</v>
      </c>
      <c r="E121" s="242">
        <v>676.53</v>
      </c>
      <c r="F121" s="52">
        <f t="shared" si="0"/>
        <v>296.48961346305549</v>
      </c>
    </row>
    <row r="122" spans="1:6" ht="12.75" customHeight="1" x14ac:dyDescent="0.2">
      <c r="A122" s="53">
        <v>6532</v>
      </c>
      <c r="B122" s="85" t="s">
        <v>290</v>
      </c>
      <c r="C122" s="50" t="s">
        <v>291</v>
      </c>
      <c r="D122" s="242">
        <v>5975.62</v>
      </c>
      <c r="E122" s="242">
        <v>9656.83</v>
      </c>
      <c r="F122" s="52">
        <f t="shared" si="0"/>
        <v>161.60381684243643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2815.51</v>
      </c>
      <c r="E139" s="51">
        <f t="shared" si="33"/>
        <v>1613.22</v>
      </c>
      <c r="F139" s="52">
        <f t="shared" si="31"/>
        <v>57.297612155524213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2815.51</v>
      </c>
      <c r="E150" s="242">
        <v>1613.22</v>
      </c>
      <c r="F150" s="52">
        <f t="shared" si="31"/>
        <v>57.297612155524213</v>
      </c>
    </row>
    <row r="151" spans="1:6" ht="12.75" customHeight="1" x14ac:dyDescent="0.2">
      <c r="A151" s="53">
        <v>3</v>
      </c>
      <c r="B151" s="85" t="s">
        <v>348</v>
      </c>
      <c r="C151" s="50" t="s">
        <v>56</v>
      </c>
      <c r="D151" s="51">
        <f t="shared" ref="D151:E151" si="35">D152+D163+D196+D215+D224+D252+D263</f>
        <v>461210.21999999991</v>
      </c>
      <c r="E151" s="51">
        <f t="shared" si="35"/>
        <v>520952.05999999994</v>
      </c>
      <c r="F151" s="52">
        <f t="shared" si="31"/>
        <v>112.95327757481178</v>
      </c>
    </row>
    <row r="152" spans="1:6" ht="12.75" customHeight="1" x14ac:dyDescent="0.2">
      <c r="A152" s="53">
        <v>31</v>
      </c>
      <c r="B152" s="85" t="s">
        <v>349</v>
      </c>
      <c r="C152" s="50" t="s">
        <v>350</v>
      </c>
      <c r="D152" s="51">
        <f t="shared" ref="D152:E152" si="36">D153+D158+D159</f>
        <v>66350.45</v>
      </c>
      <c r="E152" s="51">
        <f t="shared" si="36"/>
        <v>87083.23000000001</v>
      </c>
      <c r="F152" s="52">
        <f t="shared" si="31"/>
        <v>131.24738415489273</v>
      </c>
    </row>
    <row r="153" spans="1:6" ht="12.75" customHeight="1" x14ac:dyDescent="0.2">
      <c r="A153" s="53">
        <v>311</v>
      </c>
      <c r="B153" s="85" t="s">
        <v>351</v>
      </c>
      <c r="C153" s="50" t="s">
        <v>352</v>
      </c>
      <c r="D153" s="51">
        <f t="shared" ref="D153:E153" si="37">SUM(D154:D157)</f>
        <v>55549.08</v>
      </c>
      <c r="E153" s="51">
        <f t="shared" si="37"/>
        <v>68327.63</v>
      </c>
      <c r="F153" s="52">
        <f t="shared" si="31"/>
        <v>123.00407135455708</v>
      </c>
    </row>
    <row r="154" spans="1:6" ht="12.75" customHeight="1" x14ac:dyDescent="0.2">
      <c r="A154" s="53">
        <v>3111</v>
      </c>
      <c r="B154" s="85" t="s">
        <v>353</v>
      </c>
      <c r="C154" s="50" t="s">
        <v>354</v>
      </c>
      <c r="D154" s="242">
        <v>55549.08</v>
      </c>
      <c r="E154" s="242">
        <v>68327.63</v>
      </c>
      <c r="F154" s="52">
        <f t="shared" si="31"/>
        <v>123.00407135455708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2292.56</v>
      </c>
      <c r="E158" s="242">
        <v>7904</v>
      </c>
      <c r="F158" s="52">
        <f t="shared" si="31"/>
        <v>344.76742157239067</v>
      </c>
    </row>
    <row r="159" spans="1:6" ht="12.75" customHeight="1" x14ac:dyDescent="0.2">
      <c r="A159" s="53">
        <v>313</v>
      </c>
      <c r="B159" s="85" t="s">
        <v>363</v>
      </c>
      <c r="C159" s="50" t="s">
        <v>364</v>
      </c>
      <c r="D159" s="51">
        <f t="shared" ref="D159:E159" si="38">SUM(D160:D162)</f>
        <v>8508.81</v>
      </c>
      <c r="E159" s="51">
        <f t="shared" si="38"/>
        <v>10851.6</v>
      </c>
      <c r="F159" s="52">
        <f t="shared" si="31"/>
        <v>127.53369742654968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8508.81</v>
      </c>
      <c r="E161" s="242">
        <v>10851.6</v>
      </c>
      <c r="F161" s="52">
        <f t="shared" si="31"/>
        <v>127.53369742654968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244909.05999999997</v>
      </c>
      <c r="E163" s="51">
        <f t="shared" si="39"/>
        <v>274078.78000000003</v>
      </c>
      <c r="F163" s="52">
        <f t="shared" si="31"/>
        <v>111.91042912009873</v>
      </c>
    </row>
    <row r="164" spans="1:6" ht="12.75" customHeight="1" x14ac:dyDescent="0.2">
      <c r="A164" s="53">
        <v>321</v>
      </c>
      <c r="B164" s="85" t="s">
        <v>372</v>
      </c>
      <c r="C164" s="50" t="s">
        <v>373</v>
      </c>
      <c r="D164" s="51">
        <f t="shared" ref="D164:E164" si="40">SUM(D165:D168)</f>
        <v>4785.29</v>
      </c>
      <c r="E164" s="51">
        <f t="shared" si="40"/>
        <v>6872.5500000000011</v>
      </c>
      <c r="F164" s="52">
        <f t="shared" si="31"/>
        <v>143.61825511097553</v>
      </c>
    </row>
    <row r="165" spans="1:6" ht="12.75" customHeight="1" x14ac:dyDescent="0.2">
      <c r="A165" s="53">
        <v>3211</v>
      </c>
      <c r="B165" s="85" t="s">
        <v>374</v>
      </c>
      <c r="C165" s="50" t="s">
        <v>375</v>
      </c>
      <c r="D165" s="242">
        <v>59.2</v>
      </c>
      <c r="E165" s="242">
        <v>968.1</v>
      </c>
      <c r="F165" s="52">
        <f t="shared" si="31"/>
        <v>1635.3040540540539</v>
      </c>
    </row>
    <row r="166" spans="1:6" ht="12.75" customHeight="1" x14ac:dyDescent="0.2">
      <c r="A166" s="53">
        <v>3212</v>
      </c>
      <c r="B166" s="85" t="s">
        <v>376</v>
      </c>
      <c r="C166" s="50" t="s">
        <v>377</v>
      </c>
      <c r="D166" s="242">
        <v>4140.92</v>
      </c>
      <c r="E166" s="242">
        <v>5137.1400000000003</v>
      </c>
      <c r="F166" s="52">
        <f t="shared" si="31"/>
        <v>124.05793881552891</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585.16999999999996</v>
      </c>
      <c r="E168" s="242">
        <v>767.31</v>
      </c>
      <c r="F168" s="52">
        <f t="shared" si="31"/>
        <v>131.12599757335474</v>
      </c>
    </row>
    <row r="169" spans="1:6" ht="12.75" customHeight="1" x14ac:dyDescent="0.2">
      <c r="A169" s="53">
        <v>322</v>
      </c>
      <c r="B169" s="85" t="s">
        <v>382</v>
      </c>
      <c r="C169" s="50" t="s">
        <v>383</v>
      </c>
      <c r="D169" s="51">
        <f t="shared" ref="D169:E169" si="41">SUM(D170:D176)</f>
        <v>41252.129999999997</v>
      </c>
      <c r="E169" s="51">
        <f t="shared" si="41"/>
        <v>58234.58</v>
      </c>
      <c r="F169" s="52">
        <f t="shared" si="31"/>
        <v>141.16745002015654</v>
      </c>
    </row>
    <row r="170" spans="1:6" ht="12.75" customHeight="1" x14ac:dyDescent="0.2">
      <c r="A170" s="53">
        <v>3221</v>
      </c>
      <c r="B170" s="85" t="s">
        <v>384</v>
      </c>
      <c r="C170" s="50" t="s">
        <v>385</v>
      </c>
      <c r="D170" s="242">
        <v>2951.16</v>
      </c>
      <c r="E170" s="242">
        <v>3498.8399999999997</v>
      </c>
      <c r="F170" s="52">
        <f t="shared" si="31"/>
        <v>118.55812629610053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29469.45</v>
      </c>
      <c r="E172" s="242">
        <v>33527.410000000003</v>
      </c>
      <c r="F172" s="52">
        <f t="shared" si="31"/>
        <v>113.77005678762244</v>
      </c>
    </row>
    <row r="173" spans="1:6" ht="12.75" customHeight="1" x14ac:dyDescent="0.2">
      <c r="A173" s="53">
        <v>3224</v>
      </c>
      <c r="B173" s="85" t="s">
        <v>390</v>
      </c>
      <c r="C173" s="50" t="s">
        <v>391</v>
      </c>
      <c r="D173" s="242">
        <v>2350.6999999999998</v>
      </c>
      <c r="E173" s="242">
        <v>7267.5</v>
      </c>
      <c r="F173" s="52">
        <f t="shared" si="31"/>
        <v>309.16322797464585</v>
      </c>
    </row>
    <row r="174" spans="1:6" ht="12.75" customHeight="1" x14ac:dyDescent="0.2">
      <c r="A174" s="53">
        <v>3225</v>
      </c>
      <c r="B174" s="85" t="s">
        <v>392</v>
      </c>
      <c r="C174" s="50" t="s">
        <v>393</v>
      </c>
      <c r="D174" s="242">
        <v>5991.22</v>
      </c>
      <c r="E174" s="242">
        <v>13239.3</v>
      </c>
      <c r="F174" s="52">
        <f t="shared" si="31"/>
        <v>220.97836500746092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489.6</v>
      </c>
      <c r="E176" s="242">
        <v>701.53</v>
      </c>
      <c r="F176" s="52">
        <f t="shared" si="31"/>
        <v>143.28635620915031</v>
      </c>
    </row>
    <row r="177" spans="1:6" ht="12.75" customHeight="1" x14ac:dyDescent="0.2">
      <c r="A177" s="53">
        <v>323</v>
      </c>
      <c r="B177" s="85" t="s">
        <v>398</v>
      </c>
      <c r="C177" s="50" t="s">
        <v>399</v>
      </c>
      <c r="D177" s="51">
        <f t="shared" ref="D177:E177" si="42">SUM(D178:D186)</f>
        <v>177328.49</v>
      </c>
      <c r="E177" s="51">
        <f t="shared" si="42"/>
        <v>190053.1</v>
      </c>
      <c r="F177" s="52">
        <f t="shared" si="31"/>
        <v>107.1757279385845</v>
      </c>
    </row>
    <row r="178" spans="1:6" ht="12.75" customHeight="1" x14ac:dyDescent="0.2">
      <c r="A178" s="53">
        <v>3231</v>
      </c>
      <c r="B178" s="85" t="s">
        <v>400</v>
      </c>
      <c r="C178" s="50" t="s">
        <v>401</v>
      </c>
      <c r="D178" s="242">
        <v>6782.93</v>
      </c>
      <c r="E178" s="242">
        <v>8970.6299999999992</v>
      </c>
      <c r="F178" s="52">
        <f t="shared" si="31"/>
        <v>132.25302339844285</v>
      </c>
    </row>
    <row r="179" spans="1:6" ht="12.75" customHeight="1" x14ac:dyDescent="0.2">
      <c r="A179" s="53">
        <v>3232</v>
      </c>
      <c r="B179" s="85" t="s">
        <v>402</v>
      </c>
      <c r="C179" s="50" t="s">
        <v>403</v>
      </c>
      <c r="D179" s="242">
        <v>75258.289999999994</v>
      </c>
      <c r="E179" s="242">
        <v>94293.69</v>
      </c>
      <c r="F179" s="52">
        <f t="shared" si="31"/>
        <v>125.29342614614285</v>
      </c>
    </row>
    <row r="180" spans="1:6" ht="12.75" customHeight="1" x14ac:dyDescent="0.2">
      <c r="A180" s="53">
        <v>3233</v>
      </c>
      <c r="B180" s="85" t="s">
        <v>404</v>
      </c>
      <c r="C180" s="50" t="s">
        <v>405</v>
      </c>
      <c r="D180" s="242">
        <v>4462.12</v>
      </c>
      <c r="E180" s="242">
        <v>5245.94</v>
      </c>
      <c r="F180" s="52">
        <f t="shared" si="31"/>
        <v>117.56608966141656</v>
      </c>
    </row>
    <row r="181" spans="1:6" ht="12.75" customHeight="1" x14ac:dyDescent="0.2">
      <c r="A181" s="53">
        <v>3234</v>
      </c>
      <c r="B181" s="85" t="s">
        <v>406</v>
      </c>
      <c r="C181" s="50" t="s">
        <v>407</v>
      </c>
      <c r="D181" s="242">
        <v>11822.25</v>
      </c>
      <c r="E181" s="242">
        <v>12776.14</v>
      </c>
      <c r="F181" s="52">
        <f t="shared" si="31"/>
        <v>108.06859946287719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3283.77</v>
      </c>
      <c r="E183" s="242">
        <v>4497.4399999999996</v>
      </c>
      <c r="F183" s="52">
        <f t="shared" si="31"/>
        <v>136.95965308167135</v>
      </c>
    </row>
    <row r="184" spans="1:6" ht="12.75" customHeight="1" x14ac:dyDescent="0.2">
      <c r="A184" s="53">
        <v>3237</v>
      </c>
      <c r="B184" s="85" t="s">
        <v>412</v>
      </c>
      <c r="C184" s="50" t="s">
        <v>413</v>
      </c>
      <c r="D184" s="242">
        <v>50461</v>
      </c>
      <c r="E184" s="242">
        <v>34600.019999999997</v>
      </c>
      <c r="F184" s="52">
        <f t="shared" si="31"/>
        <v>68.567844473950174</v>
      </c>
    </row>
    <row r="185" spans="1:6" ht="12.75" customHeight="1" x14ac:dyDescent="0.2">
      <c r="A185" s="53">
        <v>3238</v>
      </c>
      <c r="B185" s="85" t="s">
        <v>414</v>
      </c>
      <c r="C185" s="50" t="s">
        <v>415</v>
      </c>
      <c r="D185" s="242">
        <v>8703.0300000000007</v>
      </c>
      <c r="E185" s="242">
        <v>10597.21</v>
      </c>
      <c r="F185" s="52">
        <f t="shared" si="31"/>
        <v>121.76460382188729</v>
      </c>
    </row>
    <row r="186" spans="1:6" ht="12.75" customHeight="1" x14ac:dyDescent="0.2">
      <c r="A186" s="53">
        <v>3239</v>
      </c>
      <c r="B186" s="85" t="s">
        <v>416</v>
      </c>
      <c r="C186" s="50" t="s">
        <v>417</v>
      </c>
      <c r="D186" s="242">
        <v>16555.099999999999</v>
      </c>
      <c r="E186" s="242">
        <v>19072.03</v>
      </c>
      <c r="F186" s="52">
        <f t="shared" si="31"/>
        <v>115.20335123315475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21543.15</v>
      </c>
      <c r="E188" s="51">
        <f t="shared" si="43"/>
        <v>18918.55</v>
      </c>
      <c r="F188" s="52">
        <f t="shared" si="31"/>
        <v>87.817009118907848</v>
      </c>
    </row>
    <row r="189" spans="1:6" ht="12.75" customHeight="1" x14ac:dyDescent="0.2">
      <c r="A189" s="53">
        <v>3291</v>
      </c>
      <c r="B189" s="232" t="s">
        <v>422</v>
      </c>
      <c r="C189" s="50" t="s">
        <v>423</v>
      </c>
      <c r="D189" s="242">
        <v>12067.78</v>
      </c>
      <c r="E189" s="242">
        <v>7113.96</v>
      </c>
      <c r="F189" s="52">
        <f t="shared" si="31"/>
        <v>58.950030577289269</v>
      </c>
    </row>
    <row r="190" spans="1:6" ht="12.75" customHeight="1" x14ac:dyDescent="0.2">
      <c r="A190" s="53">
        <v>3292</v>
      </c>
      <c r="B190" s="85" t="s">
        <v>424</v>
      </c>
      <c r="C190" s="50" t="s">
        <v>425</v>
      </c>
      <c r="D190" s="242">
        <v>2597.54</v>
      </c>
      <c r="E190" s="242">
        <v>3084.25</v>
      </c>
      <c r="F190" s="52">
        <f t="shared" si="31"/>
        <v>118.73734379451327</v>
      </c>
    </row>
    <row r="191" spans="1:6" ht="12.75" customHeight="1" x14ac:dyDescent="0.2">
      <c r="A191" s="53">
        <v>3293</v>
      </c>
      <c r="B191" s="85" t="s">
        <v>426</v>
      </c>
      <c r="C191" s="50" t="s">
        <v>427</v>
      </c>
      <c r="D191" s="242">
        <v>1009.46</v>
      </c>
      <c r="E191" s="242">
        <v>1749.48</v>
      </c>
      <c r="F191" s="52">
        <f t="shared" si="31"/>
        <v>173.30850157509957</v>
      </c>
    </row>
    <row r="192" spans="1:6" ht="12.75" customHeight="1" x14ac:dyDescent="0.2">
      <c r="A192" s="53">
        <v>3294</v>
      </c>
      <c r="B192" s="85" t="s">
        <v>428</v>
      </c>
      <c r="C192" s="50" t="s">
        <v>429</v>
      </c>
      <c r="D192" s="242">
        <v>287.86</v>
      </c>
      <c r="E192" s="242">
        <v>575.72</v>
      </c>
      <c r="F192" s="52">
        <f t="shared" si="31"/>
        <v>200</v>
      </c>
    </row>
    <row r="193" spans="1:6" ht="12.75" customHeight="1" x14ac:dyDescent="0.2">
      <c r="A193" s="53">
        <v>3295</v>
      </c>
      <c r="B193" s="85" t="s">
        <v>430</v>
      </c>
      <c r="C193" s="50" t="s">
        <v>431</v>
      </c>
      <c r="D193" s="242">
        <v>3164.52</v>
      </c>
      <c r="E193" s="242">
        <v>3442.74</v>
      </c>
      <c r="F193" s="52">
        <f t="shared" si="31"/>
        <v>108.79185468886277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2415.9899999999998</v>
      </c>
      <c r="E195" s="242">
        <v>2952.4</v>
      </c>
      <c r="F195" s="52">
        <f t="shared" si="31"/>
        <v>122.20249255998579</v>
      </c>
    </row>
    <row r="196" spans="1:6" ht="12.75" customHeight="1" x14ac:dyDescent="0.2">
      <c r="A196" s="53">
        <v>34</v>
      </c>
      <c r="B196" s="232" t="s">
        <v>436</v>
      </c>
      <c r="C196" s="50" t="s">
        <v>437</v>
      </c>
      <c r="D196" s="51">
        <f t="shared" ref="D196:E196" si="44">D197+D202+D210</f>
        <v>1445.51</v>
      </c>
      <c r="E196" s="51">
        <f t="shared" si="44"/>
        <v>2454.3900000000003</v>
      </c>
      <c r="F196" s="52">
        <f t="shared" si="31"/>
        <v>169.79405192630978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1445.51</v>
      </c>
      <c r="E210" s="51">
        <f t="shared" si="47"/>
        <v>2454.3900000000003</v>
      </c>
      <c r="F210" s="52">
        <f t="shared" si="31"/>
        <v>169.79405192630978</v>
      </c>
    </row>
    <row r="211" spans="1:6" ht="12.75" customHeight="1" x14ac:dyDescent="0.2">
      <c r="A211" s="53">
        <v>3431</v>
      </c>
      <c r="B211" s="232" t="s">
        <v>466</v>
      </c>
      <c r="C211" s="50" t="s">
        <v>467</v>
      </c>
      <c r="D211" s="242">
        <v>1380.51</v>
      </c>
      <c r="E211" s="242">
        <v>1346.19</v>
      </c>
      <c r="F211" s="52">
        <f t="shared" si="31"/>
        <v>97.513962231349296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65</v>
      </c>
      <c r="E214" s="242">
        <v>1108.2</v>
      </c>
      <c r="F214" s="52">
        <f t="shared" si="31"/>
        <v>1704.9230769230771</v>
      </c>
    </row>
    <row r="215" spans="1:6" ht="12.75" customHeight="1" x14ac:dyDescent="0.2">
      <c r="A215" s="53">
        <v>35</v>
      </c>
      <c r="B215" s="85" t="s">
        <v>474</v>
      </c>
      <c r="C215" s="50" t="s">
        <v>475</v>
      </c>
      <c r="D215" s="51">
        <f t="shared" ref="D215:E215" si="48">D216+D219+D223</f>
        <v>4592.8500000000004</v>
      </c>
      <c r="E215" s="51">
        <f t="shared" si="48"/>
        <v>2672.85</v>
      </c>
      <c r="F215" s="52">
        <f t="shared" si="31"/>
        <v>58.195891439955574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4592.8500000000004</v>
      </c>
      <c r="E219" s="51">
        <f t="shared" si="50"/>
        <v>2672.85</v>
      </c>
      <c r="F219" s="52">
        <f t="shared" si="31"/>
        <v>58.195891439955574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4592.8500000000004</v>
      </c>
      <c r="E222" s="242">
        <v>2672.85</v>
      </c>
      <c r="F222" s="52">
        <f t="shared" si="31"/>
        <v>58.195891439955574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8676.1200000000008</v>
      </c>
      <c r="E224" s="51">
        <f t="shared" si="51"/>
        <v>7132.23</v>
      </c>
      <c r="F224" s="52">
        <f t="shared" ref="F224:F235" si="52">IF(D224&lt;&gt;0,IF(E224/D224&gt;=100,"&gt;&gt;100",E224/D224*100),"-")</f>
        <v>82.20529453257906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8676.1200000000008</v>
      </c>
      <c r="E236" s="51">
        <f t="shared" si="56"/>
        <v>7132.23</v>
      </c>
      <c r="F236" s="52">
        <f t="shared" ref="F236:F239" si="57">IF(D236&lt;&gt;0,IF(E236/D236&gt;=100,"&gt;&gt;100",E236/D236*100),"-")</f>
        <v>82.20529453257906</v>
      </c>
    </row>
    <row r="237" spans="1:6" ht="12.75" customHeight="1" x14ac:dyDescent="0.2">
      <c r="A237" s="53" t="s">
        <v>518</v>
      </c>
      <c r="B237" s="85" t="s">
        <v>519</v>
      </c>
      <c r="C237" s="50" t="s">
        <v>518</v>
      </c>
      <c r="D237" s="242">
        <v>8676.1200000000008</v>
      </c>
      <c r="E237" s="242">
        <v>7132.23</v>
      </c>
      <c r="F237" s="52">
        <f t="shared" si="57"/>
        <v>82.20529453257906</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38711.800000000003</v>
      </c>
      <c r="E252" s="51">
        <f t="shared" si="63"/>
        <v>39168.229999999996</v>
      </c>
      <c r="F252" s="52">
        <f t="shared" ref="F252:F258" si="64">IF(D252&lt;&gt;0,IF(E252/D252&gt;=100,"&gt;&gt;100",E252/D252*100),"-")</f>
        <v>101.17904618230098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38711.800000000003</v>
      </c>
      <c r="E259" s="51">
        <f t="shared" si="66"/>
        <v>39168.229999999996</v>
      </c>
      <c r="F259" s="52">
        <f t="shared" ref="F259:F262" si="67">IF(D259&lt;&gt;0,IF(E259/D259&gt;=100,"&gt;&gt;100",E259/D259*100),"-")</f>
        <v>101.17904618230098</v>
      </c>
    </row>
    <row r="260" spans="1:6" ht="12.75" customHeight="1" x14ac:dyDescent="0.2">
      <c r="A260" s="53">
        <v>3721</v>
      </c>
      <c r="B260" s="85" t="s">
        <v>560</v>
      </c>
      <c r="C260" s="50" t="s">
        <v>561</v>
      </c>
      <c r="D260" s="242">
        <v>36350</v>
      </c>
      <c r="E260" s="242">
        <v>36764.32</v>
      </c>
      <c r="F260" s="52">
        <f t="shared" si="67"/>
        <v>101.13980742778541</v>
      </c>
    </row>
    <row r="261" spans="1:6" ht="12.75" customHeight="1" x14ac:dyDescent="0.2">
      <c r="A261" s="53">
        <v>3722</v>
      </c>
      <c r="B261" s="85" t="s">
        <v>562</v>
      </c>
      <c r="C261" s="50" t="s">
        <v>563</v>
      </c>
      <c r="D261" s="242">
        <v>2361.8000000000002</v>
      </c>
      <c r="E261" s="242">
        <v>2403.91</v>
      </c>
      <c r="F261" s="52">
        <f t="shared" si="67"/>
        <v>101.78296214751458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96524.430000000008</v>
      </c>
      <c r="E263" s="51">
        <f t="shared" si="68"/>
        <v>108362.35</v>
      </c>
      <c r="F263" s="52">
        <f t="shared" ref="F263:F267" si="69">IF(D263&lt;&gt;0,IF(E263/D263&gt;=100,"&gt;&gt;100",E263/D263*100),"-")</f>
        <v>112.26416980654534</v>
      </c>
    </row>
    <row r="264" spans="1:6" ht="12.75" customHeight="1" x14ac:dyDescent="0.2">
      <c r="A264" s="53">
        <v>381</v>
      </c>
      <c r="B264" s="85" t="s">
        <v>568</v>
      </c>
      <c r="C264" s="50" t="s">
        <v>569</v>
      </c>
      <c r="D264" s="51">
        <f t="shared" ref="D264:E264" si="70">SUM(D265:D267)</f>
        <v>93465.44</v>
      </c>
      <c r="E264" s="51">
        <f t="shared" si="70"/>
        <v>98980.19</v>
      </c>
      <c r="F264" s="52">
        <f t="shared" si="69"/>
        <v>105.90030924799582</v>
      </c>
    </row>
    <row r="265" spans="1:6" ht="12.75" customHeight="1" x14ac:dyDescent="0.2">
      <c r="A265" s="53">
        <v>3811</v>
      </c>
      <c r="B265" s="85" t="s">
        <v>570</v>
      </c>
      <c r="C265" s="50" t="s">
        <v>571</v>
      </c>
      <c r="D265" s="242">
        <v>93465.44</v>
      </c>
      <c r="E265" s="242">
        <v>98980.19</v>
      </c>
      <c r="F265" s="52">
        <f t="shared" si="69"/>
        <v>105.90030924799582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9377.2999999999993</v>
      </c>
      <c r="F273" s="52" t="str">
        <f t="shared" ref="F273:F284" si="74">IF(D273&lt;&gt;0,IF(E273/D273&gt;=100,"&gt;&gt;100",E273/D273*100),"-")</f>
        <v>-</v>
      </c>
    </row>
    <row r="274" spans="1:6" ht="12.75" customHeight="1" x14ac:dyDescent="0.2">
      <c r="A274" s="53">
        <v>3831</v>
      </c>
      <c r="B274" s="85" t="s">
        <v>588</v>
      </c>
      <c r="C274" s="50" t="s">
        <v>589</v>
      </c>
      <c r="D274" s="242">
        <v>0</v>
      </c>
      <c r="E274" s="242">
        <v>9377.2999999999993</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3058.99</v>
      </c>
      <c r="E279" s="51">
        <f t="shared" si="75"/>
        <v>4.8600000000000003</v>
      </c>
      <c r="F279" s="52">
        <f t="shared" si="74"/>
        <v>0.15887596886554062</v>
      </c>
    </row>
    <row r="280" spans="1:6" ht="24" x14ac:dyDescent="0.2">
      <c r="A280" s="53">
        <v>3861</v>
      </c>
      <c r="B280" s="85" t="s">
        <v>599</v>
      </c>
      <c r="C280" s="50" t="s">
        <v>600</v>
      </c>
      <c r="D280" s="242">
        <v>3058.99</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4.8600000000000003</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461210.21999999991</v>
      </c>
      <c r="E289" s="51">
        <f t="shared" si="79"/>
        <v>520952.05999999994</v>
      </c>
      <c r="F289" s="52">
        <f t="shared" si="76"/>
        <v>112.95327757481178</v>
      </c>
    </row>
    <row r="290" spans="1:6" ht="12.75" customHeight="1" x14ac:dyDescent="0.2">
      <c r="A290" s="53" t="s">
        <v>609</v>
      </c>
      <c r="B290" s="85" t="s">
        <v>620</v>
      </c>
      <c r="C290" s="50" t="s">
        <v>621</v>
      </c>
      <c r="D290" s="51">
        <f>IF(D6&gt;=D289,D6-D289,0)</f>
        <v>284578.07</v>
      </c>
      <c r="E290" s="51">
        <f>IF(E6&gt;=E289,E6-E289,0)</f>
        <v>401034.09000000008</v>
      </c>
      <c r="F290" s="52">
        <f t="shared" si="76"/>
        <v>140.92234514064984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3017536.53</v>
      </c>
      <c r="E292" s="242">
        <v>3736591.57</v>
      </c>
      <c r="F292" s="52">
        <f t="shared" si="76"/>
        <v>123.82920746281737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72315.7</v>
      </c>
      <c r="E294" s="242">
        <v>19795.350000000093</v>
      </c>
      <c r="F294" s="52">
        <f t="shared" si="76"/>
        <v>27.373516401002956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138.47999999999999</v>
      </c>
      <c r="E298" s="51">
        <f t="shared" si="80"/>
        <v>393.65999999999997</v>
      </c>
      <c r="F298" s="52">
        <f t="shared" ref="F298:F418" si="81">IF(D298&lt;&gt;0,IF(E298/D298&gt;=100,"&gt;&gt;100",E298/D298*100),"-")</f>
        <v>284.27209705372616</v>
      </c>
    </row>
    <row r="299" spans="1:6" ht="12.75" customHeight="1" x14ac:dyDescent="0.2">
      <c r="A299" s="53">
        <v>71</v>
      </c>
      <c r="B299" s="85" t="s">
        <v>637</v>
      </c>
      <c r="C299" s="50" t="s">
        <v>638</v>
      </c>
      <c r="D299" s="51">
        <f t="shared" ref="D299:E299" si="82">D300+D304</f>
        <v>0</v>
      </c>
      <c r="E299" s="51">
        <f t="shared" si="82"/>
        <v>319.89999999999998</v>
      </c>
      <c r="F299" s="52" t="str">
        <f t="shared" si="81"/>
        <v>-</v>
      </c>
    </row>
    <row r="300" spans="1:6" ht="24" x14ac:dyDescent="0.2">
      <c r="A300" s="53">
        <v>711</v>
      </c>
      <c r="B300" s="85" t="s">
        <v>639</v>
      </c>
      <c r="C300" s="50" t="s">
        <v>640</v>
      </c>
      <c r="D300" s="51">
        <f t="shared" ref="D300:E300" si="83">SUM(D301:D303)</f>
        <v>0</v>
      </c>
      <c r="E300" s="51">
        <f t="shared" si="83"/>
        <v>319.89999999999998</v>
      </c>
      <c r="F300" s="52" t="str">
        <f t="shared" si="81"/>
        <v>-</v>
      </c>
    </row>
    <row r="301" spans="1:6" ht="12.75" customHeight="1" x14ac:dyDescent="0.2">
      <c r="A301" s="53">
        <v>7111</v>
      </c>
      <c r="B301" s="85" t="s">
        <v>641</v>
      </c>
      <c r="C301" s="50" t="s">
        <v>642</v>
      </c>
      <c r="D301" s="242">
        <v>0</v>
      </c>
      <c r="E301" s="242">
        <v>319.89999999999998</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138.47999999999999</v>
      </c>
      <c r="E311" s="51">
        <f t="shared" si="85"/>
        <v>73.760000000000005</v>
      </c>
      <c r="F311" s="52">
        <f t="shared" si="81"/>
        <v>53.26400924321203</v>
      </c>
    </row>
    <row r="312" spans="1:6" ht="12.75" customHeight="1" x14ac:dyDescent="0.2">
      <c r="A312" s="53">
        <v>721</v>
      </c>
      <c r="B312" s="85" t="s">
        <v>663</v>
      </c>
      <c r="C312" s="50" t="s">
        <v>664</v>
      </c>
      <c r="D312" s="51">
        <f t="shared" ref="D312:E312" si="86">SUM(D313:D316)</f>
        <v>138.47999999999999</v>
      </c>
      <c r="E312" s="51">
        <f t="shared" si="86"/>
        <v>73.760000000000005</v>
      </c>
      <c r="F312" s="52">
        <f t="shared" si="81"/>
        <v>53.26400924321203</v>
      </c>
    </row>
    <row r="313" spans="1:6" ht="12.75" customHeight="1" x14ac:dyDescent="0.2">
      <c r="A313" s="53">
        <v>7211</v>
      </c>
      <c r="B313" s="85" t="s">
        <v>665</v>
      </c>
      <c r="C313" s="50" t="s">
        <v>666</v>
      </c>
      <c r="D313" s="242">
        <v>138.47999999999999</v>
      </c>
      <c r="E313" s="242">
        <v>73.760000000000005</v>
      </c>
      <c r="F313" s="52">
        <f t="shared" si="81"/>
        <v>53.26400924321203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377468.44</v>
      </c>
      <c r="E350" s="51">
        <f t="shared" si="95"/>
        <v>144100.24</v>
      </c>
      <c r="F350" s="52">
        <f t="shared" si="81"/>
        <v>38.175440574581543</v>
      </c>
    </row>
    <row r="351" spans="1:6" ht="12.75" customHeight="1" x14ac:dyDescent="0.2">
      <c r="A351" s="53">
        <v>41</v>
      </c>
      <c r="B351" s="85" t="s">
        <v>741</v>
      </c>
      <c r="C351" s="50" t="s">
        <v>742</v>
      </c>
      <c r="D351" s="51">
        <f t="shared" ref="D351:E351" si="96">D352+D356</f>
        <v>23157.15</v>
      </c>
      <c r="E351" s="51">
        <f t="shared" si="96"/>
        <v>13574.26</v>
      </c>
      <c r="F351" s="52">
        <f t="shared" si="81"/>
        <v>58.618007829115413</v>
      </c>
    </row>
    <row r="352" spans="1:6" ht="12.75" customHeight="1" x14ac:dyDescent="0.2">
      <c r="A352" s="53">
        <v>411</v>
      </c>
      <c r="B352" s="85" t="s">
        <v>743</v>
      </c>
      <c r="C352" s="50" t="s">
        <v>744</v>
      </c>
      <c r="D352" s="51">
        <f t="shared" ref="D352:E352" si="97">SUM(D353:D355)</f>
        <v>12684.85</v>
      </c>
      <c r="E352" s="51">
        <f t="shared" si="97"/>
        <v>13574.26</v>
      </c>
      <c r="F352" s="52">
        <f t="shared" si="81"/>
        <v>107.01159256908832</v>
      </c>
    </row>
    <row r="353" spans="1:6" ht="12.75" customHeight="1" x14ac:dyDescent="0.2">
      <c r="A353" s="53">
        <v>4111</v>
      </c>
      <c r="B353" s="85" t="s">
        <v>641</v>
      </c>
      <c r="C353" s="50" t="s">
        <v>745</v>
      </c>
      <c r="D353" s="242">
        <v>12684.85</v>
      </c>
      <c r="E353" s="242">
        <v>13574.26</v>
      </c>
      <c r="F353" s="52">
        <f t="shared" si="81"/>
        <v>107.01159256908832</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10472.299999999999</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10472.299999999999</v>
      </c>
      <c r="E362" s="242">
        <v>0</v>
      </c>
      <c r="F362" s="52">
        <f t="shared" si="81"/>
        <v>0</v>
      </c>
    </row>
    <row r="363" spans="1:6" ht="24" x14ac:dyDescent="0.2">
      <c r="A363" s="53">
        <v>42</v>
      </c>
      <c r="B363" s="232" t="s">
        <v>757</v>
      </c>
      <c r="C363" s="50" t="s">
        <v>758</v>
      </c>
      <c r="D363" s="51">
        <f t="shared" ref="D363:E363" si="99">D364+D369+D378+D383+D388+D391</f>
        <v>273125.34999999998</v>
      </c>
      <c r="E363" s="51">
        <f t="shared" si="99"/>
        <v>68443.75</v>
      </c>
      <c r="F363" s="52">
        <f t="shared" si="81"/>
        <v>25.059464454690861</v>
      </c>
    </row>
    <row r="364" spans="1:6" ht="12.75" customHeight="1" x14ac:dyDescent="0.2">
      <c r="A364" s="53">
        <v>421</v>
      </c>
      <c r="B364" s="85" t="s">
        <v>759</v>
      </c>
      <c r="C364" s="50" t="s">
        <v>760</v>
      </c>
      <c r="D364" s="51">
        <f t="shared" ref="D364:E364" si="100">SUM(D365:D368)</f>
        <v>268043.32</v>
      </c>
      <c r="E364" s="51">
        <f t="shared" si="100"/>
        <v>39118.75</v>
      </c>
      <c r="F364" s="52">
        <f t="shared" si="81"/>
        <v>14.594189476536851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99559.96</v>
      </c>
      <c r="E366" s="242">
        <v>0</v>
      </c>
      <c r="F366" s="52">
        <f t="shared" si="81"/>
        <v>0</v>
      </c>
    </row>
    <row r="367" spans="1:6" ht="12.75" customHeight="1" x14ac:dyDescent="0.2">
      <c r="A367" s="53">
        <v>4213</v>
      </c>
      <c r="B367" s="85" t="s">
        <v>669</v>
      </c>
      <c r="C367" s="50" t="s">
        <v>763</v>
      </c>
      <c r="D367" s="242">
        <v>168483.36</v>
      </c>
      <c r="E367" s="242">
        <v>0</v>
      </c>
      <c r="F367" s="52">
        <f t="shared" si="81"/>
        <v>0</v>
      </c>
    </row>
    <row r="368" spans="1:6" ht="12.75" customHeight="1" x14ac:dyDescent="0.2">
      <c r="A368" s="53">
        <v>4214</v>
      </c>
      <c r="B368" s="85" t="s">
        <v>671</v>
      </c>
      <c r="C368" s="50" t="s">
        <v>764</v>
      </c>
      <c r="D368" s="242">
        <v>0</v>
      </c>
      <c r="E368" s="242">
        <v>39118.75</v>
      </c>
      <c r="F368" s="52" t="str">
        <f t="shared" si="81"/>
        <v>-</v>
      </c>
    </row>
    <row r="369" spans="1:6" ht="12.75" customHeight="1" x14ac:dyDescent="0.2">
      <c r="A369" s="53">
        <v>422</v>
      </c>
      <c r="B369" s="85" t="s">
        <v>765</v>
      </c>
      <c r="C369" s="50" t="s">
        <v>766</v>
      </c>
      <c r="D369" s="51">
        <f t="shared" ref="D369:E369" si="101">SUM(D370:D377)</f>
        <v>3223.91</v>
      </c>
      <c r="E369" s="51">
        <f t="shared" si="101"/>
        <v>29325</v>
      </c>
      <c r="F369" s="52">
        <f t="shared" si="81"/>
        <v>909.60975957765572</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3223.91</v>
      </c>
      <c r="E376" s="242">
        <v>29325</v>
      </c>
      <c r="F376" s="52">
        <f t="shared" si="81"/>
        <v>909.60975957765572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1858.12</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1858.12</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81185.94</v>
      </c>
      <c r="E402" s="51">
        <f t="shared" si="109"/>
        <v>62082.23</v>
      </c>
      <c r="F402" s="52">
        <f t="shared" si="81"/>
        <v>76.469189123141277</v>
      </c>
    </row>
    <row r="403" spans="1:6" ht="12.75" customHeight="1" x14ac:dyDescent="0.2">
      <c r="A403" s="53">
        <v>451</v>
      </c>
      <c r="B403" s="85" t="s">
        <v>812</v>
      </c>
      <c r="C403" s="50" t="s">
        <v>813</v>
      </c>
      <c r="D403" s="242">
        <v>81185.94</v>
      </c>
      <c r="E403" s="242">
        <v>62082.23</v>
      </c>
      <c r="F403" s="52">
        <f t="shared" si="81"/>
        <v>76.469189123141277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377329.96</v>
      </c>
      <c r="E408" s="51">
        <f t="shared" si="111"/>
        <v>143706.57999999999</v>
      </c>
      <c r="F408" s="52">
        <f t="shared" si="81"/>
        <v>38.085123163821919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2840266.61</v>
      </c>
      <c r="E410" s="242">
        <v>3404894.92</v>
      </c>
      <c r="F410" s="52">
        <f t="shared" si="81"/>
        <v>119.87941230629755</v>
      </c>
    </row>
    <row r="411" spans="1:6" ht="12.75" customHeight="1" x14ac:dyDescent="0.2">
      <c r="A411" s="53">
        <v>97</v>
      </c>
      <c r="B411" s="85" t="s">
        <v>828</v>
      </c>
      <c r="C411" s="50" t="s">
        <v>829</v>
      </c>
      <c r="D411" s="242">
        <v>31243.21</v>
      </c>
      <c r="E411" s="242">
        <v>27156.119999999995</v>
      </c>
      <c r="F411" s="52">
        <f t="shared" si="81"/>
        <v>86.918469645084471</v>
      </c>
    </row>
    <row r="412" spans="1:6" ht="12.75" customHeight="1" x14ac:dyDescent="0.2">
      <c r="A412" s="53" t="s">
        <v>609</v>
      </c>
      <c r="B412" s="85" t="s">
        <v>830</v>
      </c>
      <c r="C412" s="50" t="s">
        <v>831</v>
      </c>
      <c r="D412" s="51">
        <f>D6+D298</f>
        <v>745926.7699999999</v>
      </c>
      <c r="E412" s="51">
        <f>E6+E298</f>
        <v>922379.81</v>
      </c>
      <c r="F412" s="52">
        <f t="shared" si="81"/>
        <v>123.65554463208235</v>
      </c>
    </row>
    <row r="413" spans="1:6" ht="12.75" customHeight="1" x14ac:dyDescent="0.2">
      <c r="A413" s="53" t="s">
        <v>609</v>
      </c>
      <c r="B413" s="85" t="s">
        <v>832</v>
      </c>
      <c r="C413" s="50" t="s">
        <v>833</v>
      </c>
      <c r="D413" s="51">
        <f t="shared" ref="D413:E413" si="112">D289+D350</f>
        <v>838678.65999999992</v>
      </c>
      <c r="E413" s="51">
        <f t="shared" si="112"/>
        <v>665052.29999999993</v>
      </c>
      <c r="F413" s="52">
        <f t="shared" si="81"/>
        <v>79.297629917041164</v>
      </c>
    </row>
    <row r="414" spans="1:6" ht="12.75" customHeight="1" x14ac:dyDescent="0.2">
      <c r="A414" s="53" t="s">
        <v>609</v>
      </c>
      <c r="B414" s="85" t="s">
        <v>834</v>
      </c>
      <c r="C414" s="50" t="s">
        <v>835</v>
      </c>
      <c r="D414" s="51">
        <f t="shared" ref="D414:E414" si="113">IF(D412&gt;=D413,D412-D413,0)</f>
        <v>0</v>
      </c>
      <c r="E414" s="51">
        <f t="shared" si="113"/>
        <v>257327.51000000013</v>
      </c>
      <c r="F414" s="52" t="str">
        <f t="shared" si="81"/>
        <v>-</v>
      </c>
    </row>
    <row r="415" spans="1:6" ht="12.75" customHeight="1" x14ac:dyDescent="0.2">
      <c r="A415" s="53" t="s">
        <v>609</v>
      </c>
      <c r="B415" s="85" t="s">
        <v>836</v>
      </c>
      <c r="C415" s="50" t="s">
        <v>837</v>
      </c>
      <c r="D415" s="51">
        <f t="shared" ref="D415:E415" si="114">IF(D413&gt;=D412,D413-D412,0)</f>
        <v>92751.890000000014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177269.91999999993</v>
      </c>
      <c r="E416" s="51">
        <f t="shared" si="115"/>
        <v>331696.64999999991</v>
      </c>
      <c r="F416" s="52">
        <f t="shared" si="81"/>
        <v>187.1138938856632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103558.91</v>
      </c>
      <c r="E418" s="62">
        <f t="shared" si="117"/>
        <v>46951.470000000088</v>
      </c>
      <c r="F418" s="57">
        <f t="shared" si="81"/>
        <v>45.337933742253647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425.14</v>
      </c>
      <c r="E637" s="242">
        <v>425.14</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745926.7699999999</v>
      </c>
      <c r="E639" s="51">
        <f t="shared" si="180"/>
        <v>922379.81</v>
      </c>
      <c r="F639" s="52">
        <f t="shared" si="119"/>
        <v>123.65554463208235</v>
      </c>
    </row>
    <row r="640" spans="1:6" ht="12.75" customHeight="1" x14ac:dyDescent="0.2">
      <c r="A640" s="53" t="s">
        <v>609</v>
      </c>
      <c r="B640" s="85" t="s">
        <v>1278</v>
      </c>
      <c r="C640" s="50" t="s">
        <v>1279</v>
      </c>
      <c r="D640" s="51">
        <f t="shared" ref="D640:E640" si="181">D413+D528</f>
        <v>838678.65999999992</v>
      </c>
      <c r="E640" s="51">
        <f t="shared" si="181"/>
        <v>665052.29999999993</v>
      </c>
      <c r="F640" s="52">
        <f t="shared" si="119"/>
        <v>79.297629917041164</v>
      </c>
    </row>
    <row r="641" spans="1:6" ht="12.75" customHeight="1" x14ac:dyDescent="0.2">
      <c r="A641" s="53" t="s">
        <v>609</v>
      </c>
      <c r="B641" s="85" t="s">
        <v>1280</v>
      </c>
      <c r="C641" s="50" t="s">
        <v>1281</v>
      </c>
      <c r="D641" s="51">
        <f t="shared" ref="D641:E641" si="182">IF(D639&gt;=D640,D639-D640,0)</f>
        <v>0</v>
      </c>
      <c r="E641" s="51">
        <f t="shared" si="182"/>
        <v>257327.51000000013</v>
      </c>
      <c r="F641" s="52" t="str">
        <f t="shared" si="119"/>
        <v>-</v>
      </c>
    </row>
    <row r="642" spans="1:6" ht="12.75" customHeight="1" x14ac:dyDescent="0.2">
      <c r="A642" s="53" t="s">
        <v>609</v>
      </c>
      <c r="B642" s="85" t="s">
        <v>1282</v>
      </c>
      <c r="C642" s="50" t="s">
        <v>1283</v>
      </c>
      <c r="D642" s="51">
        <f t="shared" ref="D642:E642" si="183">IF(D640&gt;=D639,D640-D639,0)</f>
        <v>92751.890000000014</v>
      </c>
      <c r="E642" s="51">
        <f t="shared" si="183"/>
        <v>0</v>
      </c>
      <c r="F642" s="52">
        <f t="shared" si="119"/>
        <v>0</v>
      </c>
    </row>
    <row r="643" spans="1:6" ht="24" x14ac:dyDescent="0.2">
      <c r="A643" s="60" t="s">
        <v>1284</v>
      </c>
      <c r="B643" s="85" t="s">
        <v>1285</v>
      </c>
      <c r="C643" s="61" t="s">
        <v>1284</v>
      </c>
      <c r="D643" s="51">
        <f t="shared" ref="D643:E643" si="184">IF(D416-D417+D637-D638&gt;=0,D416-D417+D637-D638,0)</f>
        <v>177695.05999999994</v>
      </c>
      <c r="E643" s="51">
        <f t="shared" si="184"/>
        <v>332121.78999999992</v>
      </c>
      <c r="F643" s="52">
        <f t="shared" si="119"/>
        <v>186.90547165464253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84943.169999999925</v>
      </c>
      <c r="E645" s="51">
        <f t="shared" si="186"/>
        <v>589449.30000000005</v>
      </c>
      <c r="F645" s="52">
        <f t="shared" si="119"/>
        <v>693.9337206275685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256281.93</v>
      </c>
      <c r="E649" s="242">
        <v>401113.51</v>
      </c>
      <c r="F649" s="52">
        <f t="shared" ref="F649:F724" si="188">IF(D649&lt;&gt;0,IF(E649/D649&gt;=100,"&gt;&gt;100",E649/D649*100),"-")</f>
        <v>156.51259923007447</v>
      </c>
    </row>
    <row r="650" spans="1:6" ht="12.75" customHeight="1" x14ac:dyDescent="0.2">
      <c r="A650" s="53" t="s">
        <v>1297</v>
      </c>
      <c r="B650" s="85" t="s">
        <v>1298</v>
      </c>
      <c r="C650" s="50" t="s">
        <v>1297</v>
      </c>
      <c r="D650" s="242">
        <v>758206.19</v>
      </c>
      <c r="E650" s="242">
        <v>949177.17</v>
      </c>
      <c r="F650" s="52">
        <f t="shared" si="188"/>
        <v>125.18720929988716</v>
      </c>
    </row>
    <row r="651" spans="1:6" ht="12.75" customHeight="1" x14ac:dyDescent="0.2">
      <c r="A651" s="53" t="s">
        <v>1299</v>
      </c>
      <c r="B651" s="85" t="s">
        <v>1300</v>
      </c>
      <c r="C651" s="50" t="s">
        <v>1299</v>
      </c>
      <c r="D651" s="242">
        <v>800275.93</v>
      </c>
      <c r="E651" s="242">
        <v>691840.54</v>
      </c>
      <c r="F651" s="52">
        <f t="shared" si="188"/>
        <v>86.450249728240607</v>
      </c>
    </row>
    <row r="652" spans="1:6" ht="24" x14ac:dyDescent="0.2">
      <c r="A652" s="53">
        <v>11</v>
      </c>
      <c r="B652" s="85" t="s">
        <v>1301</v>
      </c>
      <c r="C652" s="50" t="s">
        <v>1302</v>
      </c>
      <c r="D652" s="51">
        <f t="shared" ref="D652:E652" si="189">+D649+D650-D651</f>
        <v>214212.18999999983</v>
      </c>
      <c r="E652" s="51">
        <f t="shared" si="189"/>
        <v>658450.14000000013</v>
      </c>
      <c r="F652" s="52">
        <f t="shared" si="188"/>
        <v>307.38219893088285</v>
      </c>
    </row>
    <row r="653" spans="1:6" ht="24" x14ac:dyDescent="0.2">
      <c r="A653" s="53" t="s">
        <v>609</v>
      </c>
      <c r="B653" s="85" t="s">
        <v>1303</v>
      </c>
      <c r="C653" s="50" t="s">
        <v>1304</v>
      </c>
      <c r="D653" s="262">
        <v>9</v>
      </c>
      <c r="E653" s="262">
        <v>11</v>
      </c>
      <c r="F653" s="52">
        <f t="shared" si="188"/>
        <v>122.22222222222223</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9</v>
      </c>
      <c r="E655" s="262">
        <v>11</v>
      </c>
      <c r="F655" s="52">
        <f t="shared" si="188"/>
        <v>122.22222222222223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314908.68</v>
      </c>
      <c r="E661" s="242">
        <v>337182.78</v>
      </c>
      <c r="F661" s="52">
        <f t="shared" si="188"/>
        <v>107.07319340959418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23847.65</v>
      </c>
      <c r="E665" s="242">
        <v>45000</v>
      </c>
      <c r="F665" s="52">
        <f t="shared" si="188"/>
        <v>188.69783815176757</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4140.92</v>
      </c>
      <c r="E718" s="242">
        <v>5137.1400000000003</v>
      </c>
      <c r="F718" s="52">
        <f t="shared" si="188"/>
        <v>124.05793881552891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11940.76</v>
      </c>
      <c r="E725" s="242">
        <v>7113.96</v>
      </c>
      <c r="F725" s="52">
        <f t="shared" ref="F725:F979" si="190">IF(D725&lt;&gt;0,IF(E725/D725&gt;=100,"&gt;&gt;100",E725/D725*100),"-")</f>
        <v>59.577112344607883</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4592.8500000000004</v>
      </c>
      <c r="E759" s="242">
        <v>2672.85</v>
      </c>
      <c r="F759" s="52">
        <f t="shared" si="190"/>
        <v>58.195891439955574</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3136.45</v>
      </c>
      <c r="E816" s="242">
        <v>6461.92</v>
      </c>
      <c r="F816" s="52">
        <f t="shared" si="190"/>
        <v>206.02655868896366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4929.95</v>
      </c>
      <c r="E821" s="242">
        <v>4860.3999999999996</v>
      </c>
      <c r="F821" s="52">
        <f t="shared" si="190"/>
        <v>98.589235184941018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28283.599999999999</v>
      </c>
      <c r="E823" s="242">
        <v>25442</v>
      </c>
      <c r="F823" s="52">
        <f t="shared" si="190"/>
        <v>89.953188420144542</v>
      </c>
    </row>
    <row r="824" spans="1:6" ht="12.75" customHeight="1" x14ac:dyDescent="0.2">
      <c r="A824" s="53">
        <v>37221</v>
      </c>
      <c r="B824" s="85" t="s">
        <v>1628</v>
      </c>
      <c r="C824" s="50" t="s">
        <v>1629</v>
      </c>
      <c r="D824" s="242">
        <v>2361.8000000000002</v>
      </c>
      <c r="E824" s="242">
        <v>2403.91</v>
      </c>
      <c r="F824" s="52">
        <f t="shared" si="190"/>
        <v>101.78296214751458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3058.99</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4.8600000000000003</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5" workbookViewId="0">
      <selection activeCell="D64" sqref="D6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46758.99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520848.15999999992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371697.91999999993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76618.77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258150.58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1454.39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2672.85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32706.31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4.8600000000000003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90.16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149150.24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519647.92000000004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372521.91000000003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73816.86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257263.01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1483.02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3528.95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32262.02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4.8600000000000003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4163.1899999999996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147126.01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47959.229999999865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47959.23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40762.65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7196.58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32490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2024-07-09T13:33:43Z</cp:lastPrinted>
  <dcterms:created xsi:type="dcterms:W3CDTF">2022-04-01T05:14:30Z</dcterms:created>
  <dcterms:modified xsi:type="dcterms:W3CDTF">2024-07-18T07:59:05Z</dcterms:modified>
</cp:coreProperties>
</file>